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ariaa.ordonez.ENDEPORTE\Downloads\"/>
    </mc:Choice>
  </mc:AlternateContent>
  <bookViews>
    <workbookView xWindow="0" yWindow="0" windowWidth="28800" windowHeight="12435"/>
  </bookViews>
  <sheets>
    <sheet name="Respuestas de formulario 1" sheetId="1" r:id="rId1"/>
    <sheet name="Reporte Historico por mes" sheetId="2" r:id="rId2"/>
    <sheet name="Carga de trabajo de Equipo por " sheetId="3" r:id="rId3"/>
    <sheet name="Estado de proyectos de la UCIC" sheetId="4" r:id="rId4"/>
    <sheet name="Proyectos por Área y por Estado" sheetId="5" r:id="rId5"/>
    <sheet name="--DATA--" sheetId="6" r:id="rId6"/>
  </sheets>
  <definedNames>
    <definedName name="_xlnm._FilterDatabase" localSheetId="0" hidden="1">'Respuestas de formulario 1'!$A$1:$Q$771</definedName>
    <definedName name="Z_0E9EDF45_DCD5_4C27_A41B_442B85853CFB_.wvu.FilterData" localSheetId="0" hidden="1">'Respuestas de formulario 1'!$A$1:$Q$771</definedName>
    <definedName name="Z_1902B478_3D41_493E_B372_6DF6AAE6789A_.wvu.FilterData" localSheetId="0" hidden="1">'Respuestas de formulario 1'!$A$1:$Q$771</definedName>
    <definedName name="Z_28566B34_5427_4A5D_888D_35E248339D6A_.wvu.FilterData" localSheetId="0" hidden="1">'Respuestas de formulario 1'!$A$1:$Q$771</definedName>
    <definedName name="Z_2B46D1BF_17C9_4B9E_A82E_E86865CE7A7B_.wvu.FilterData" localSheetId="0" hidden="1">'Respuestas de formulario 1'!$A$1:$Q$771</definedName>
    <definedName name="Z_2BC466C0_796F_4764_AE11_4267EE4E9E2F_.wvu.FilterData" localSheetId="0" hidden="1">'Respuestas de formulario 1'!$A$1:$Q$771</definedName>
    <definedName name="Z_4270522E_F51D_4546_A28B_4B552BDFD66C_.wvu.FilterData" localSheetId="0" hidden="1">'Respuestas de formulario 1'!$A$1:$Q$771</definedName>
    <definedName name="Z_65BD4FD9_695B_4B87_9F65_E79AE06F8F4E_.wvu.FilterData" localSheetId="0" hidden="1">'Respuestas de formulario 1'!$A$1:$Q$1121</definedName>
    <definedName name="Z_8A12E05E_5602_408B_950D_554AD123EC7C_.wvu.FilterData" localSheetId="0" hidden="1">'Respuestas de formulario 1'!$A$1:$Q$771</definedName>
    <definedName name="Z_9477A000_4AAE_4D76_849A_561FBF79C8AC_.wvu.FilterData" localSheetId="0" hidden="1">'Respuestas de formulario 1'!$A$1:$Q$771</definedName>
    <definedName name="Z_95068C20_AFC5_4432_B881_5D29FC5A3649_.wvu.FilterData" localSheetId="0" hidden="1">'Respuestas de formulario 1'!$A$1:$Q$771</definedName>
    <definedName name="Z_AE6B9E86_71F0_48E2_A356_1A3DE9EC43FE_.wvu.FilterData" localSheetId="0" hidden="1">'Respuestas de formulario 1'!$B$1:$B$1867</definedName>
    <definedName name="Z_DA04B7DD_9F0D_458C_8EEE_FC079441432E_.wvu.FilterData" localSheetId="0" hidden="1">'Respuestas de formulario 1'!$A$1:$Q$680</definedName>
  </definedNames>
  <calcPr calcId="152511"/>
  <customWorkbookViews>
    <customWorkbookView name="Filtro 3" guid="{4270522E-F51D-4546-A28B-4B552BDFD66C}" maximized="1" windowWidth="0" windowHeight="0" activeSheetId="0"/>
    <customWorkbookView name="Filtro 2" guid="{2B46D1BF-17C9-4B9E-A82E-E86865CE7A7B}" maximized="1" windowWidth="0" windowHeight="0" activeSheetId="0"/>
    <customWorkbookView name="Filtro 1" guid="{95068C20-AFC5-4432-B881-5D29FC5A3649}" maximized="1" windowWidth="0" windowHeight="0" activeSheetId="0"/>
    <customWorkbookView name="Alejandra Ordoñez" guid="{9477A000-4AAE-4D76-849A-561FBF79C8AC}" maximized="1" windowWidth="0" windowHeight="0" activeSheetId="0"/>
    <customWorkbookView name="Filtro 7" guid="{28566B34-5427-4A5D-888D-35E248339D6A}" maximized="1" windowWidth="0" windowHeight="0" activeSheetId="0"/>
    <customWorkbookView name="Maria Claudia Arbeláez" guid="{65BD4FD9-695B-4B87-9F65-E79AE06F8F4E}" maximized="1" windowWidth="0" windowHeight="0" activeSheetId="0"/>
    <customWorkbookView name="Filtro 6" guid="{8A12E05E-5602-408B-950D-554AD123EC7C}" maximized="1" windowWidth="0" windowHeight="0" activeSheetId="0"/>
    <customWorkbookView name="Filtro 5" guid="{AE6B9E86-71F0-48E2-A356-1A3DE9EC43FE}" maximized="1" windowWidth="0" windowHeight="0" activeSheetId="0"/>
    <customWorkbookView name="Filtro 4" guid="{1902B478-3D41-493E-B372-6DF6AAE6789A}" maximized="1" windowWidth="0" windowHeight="0" activeSheetId="0"/>
    <customWorkbookView name="Angélica Orozco" guid="{DA04B7DD-9F0D-458C-8EEE-FC079441432E}" maximized="1" windowWidth="0" windowHeight="0" activeSheetId="0"/>
    <customWorkbookView name="Viera" guid="{0E9EDF45-DCD5-4C27-A41B-442B85853CFB}" maximized="1" windowWidth="0" windowHeight="0" activeSheetId="0"/>
    <customWorkbookView name="Filtro 8" guid="{2BC466C0-796F-4764-AE11-4267EE4E9E2F}" maximized="1" windowWidth="0" windowHeight="0" activeSheetId="0"/>
  </customWorkbookViews>
  <fileRecoveryPr repairLoad="1"/>
</workbook>
</file>

<file path=xl/calcChain.xml><?xml version="1.0" encoding="utf-8"?>
<calcChain xmlns="http://schemas.openxmlformats.org/spreadsheetml/2006/main">
  <c r="I200" i="6" l="1"/>
  <c r="H200" i="6"/>
  <c r="G200" i="6"/>
  <c r="F200" i="6"/>
  <c r="E200" i="6"/>
  <c r="D200" i="6"/>
  <c r="C200" i="6"/>
  <c r="I199" i="6"/>
  <c r="H199" i="6"/>
  <c r="G199" i="6"/>
  <c r="F199" i="6"/>
  <c r="E199" i="6"/>
  <c r="D199" i="6"/>
  <c r="C199" i="6"/>
  <c r="I198" i="6"/>
  <c r="H198" i="6"/>
  <c r="G198" i="6"/>
  <c r="F198" i="6"/>
  <c r="E198" i="6"/>
  <c r="D198" i="6"/>
  <c r="C198" i="6"/>
  <c r="I197" i="6"/>
  <c r="H197" i="6"/>
  <c r="G197" i="6"/>
  <c r="F197" i="6"/>
  <c r="E197" i="6"/>
  <c r="D197" i="6"/>
  <c r="C197" i="6"/>
  <c r="I196" i="6"/>
  <c r="H196" i="6"/>
  <c r="G196" i="6"/>
  <c r="F196" i="6"/>
  <c r="E196" i="6"/>
  <c r="D196" i="6"/>
  <c r="C196" i="6"/>
  <c r="I195" i="6"/>
  <c r="H195" i="6"/>
  <c r="G195" i="6"/>
  <c r="F195" i="6"/>
  <c r="E195" i="6"/>
  <c r="D195" i="6"/>
  <c r="C195" i="6"/>
  <c r="I194" i="6"/>
  <c r="H194" i="6"/>
  <c r="G194" i="6"/>
  <c r="F194" i="6"/>
  <c r="E194" i="6"/>
  <c r="D194" i="6"/>
  <c r="C194" i="6"/>
  <c r="I193" i="6"/>
  <c r="H193" i="6"/>
  <c r="G193" i="6"/>
  <c r="F193" i="6"/>
  <c r="E193" i="6"/>
  <c r="D193" i="6"/>
  <c r="C193" i="6"/>
  <c r="I192" i="6"/>
  <c r="H192" i="6"/>
  <c r="G192" i="6"/>
  <c r="F192" i="6"/>
  <c r="E192" i="6"/>
  <c r="D192" i="6"/>
  <c r="C192" i="6"/>
  <c r="I191" i="6"/>
  <c r="H191" i="6"/>
  <c r="G191" i="6"/>
  <c r="F191" i="6"/>
  <c r="E191" i="6"/>
  <c r="D191" i="6"/>
  <c r="C191" i="6"/>
  <c r="I190" i="6"/>
  <c r="H190" i="6"/>
  <c r="G190" i="6"/>
  <c r="F190" i="6"/>
  <c r="E190" i="6"/>
  <c r="D190" i="6"/>
  <c r="C190" i="6"/>
  <c r="I189" i="6"/>
  <c r="H189" i="6"/>
  <c r="G189" i="6"/>
  <c r="F189" i="6"/>
  <c r="E189" i="6"/>
  <c r="D189" i="6"/>
  <c r="C189" i="6"/>
  <c r="I188" i="6"/>
  <c r="H188" i="6"/>
  <c r="G188" i="6"/>
  <c r="F188" i="6"/>
  <c r="E188" i="6"/>
  <c r="D188" i="6"/>
  <c r="C188" i="6"/>
  <c r="I187" i="6"/>
  <c r="H187" i="6"/>
  <c r="G187" i="6"/>
  <c r="F187" i="6"/>
  <c r="E187" i="6"/>
  <c r="D187" i="6"/>
  <c r="C187" i="6"/>
  <c r="I186" i="6"/>
  <c r="H186" i="6"/>
  <c r="G186" i="6"/>
  <c r="F186" i="6"/>
  <c r="E186" i="6"/>
  <c r="D186" i="6"/>
  <c r="C186" i="6"/>
  <c r="I185" i="6"/>
  <c r="H185" i="6"/>
  <c r="G185" i="6"/>
  <c r="F185" i="6"/>
  <c r="E185" i="6"/>
  <c r="D185" i="6"/>
  <c r="C185" i="6"/>
  <c r="I184" i="6"/>
  <c r="H184" i="6"/>
  <c r="G184" i="6"/>
  <c r="F184" i="6"/>
  <c r="E184" i="6"/>
  <c r="D184" i="6"/>
  <c r="C184" i="6"/>
  <c r="I183" i="6"/>
  <c r="H183" i="6"/>
  <c r="G183" i="6"/>
  <c r="F183" i="6"/>
  <c r="E183" i="6"/>
  <c r="D183" i="6"/>
  <c r="C183" i="6"/>
  <c r="I182" i="6"/>
  <c r="H182" i="6"/>
  <c r="G182" i="6"/>
  <c r="F182" i="6"/>
  <c r="E182" i="6"/>
  <c r="D182" i="6"/>
  <c r="C182" i="6"/>
  <c r="I181" i="6"/>
  <c r="H181" i="6"/>
  <c r="G181" i="6"/>
  <c r="F181" i="6"/>
  <c r="E181" i="6"/>
  <c r="D181" i="6"/>
  <c r="C181" i="6"/>
  <c r="I180" i="6"/>
  <c r="H180" i="6"/>
  <c r="G180" i="6"/>
  <c r="F180" i="6"/>
  <c r="E180" i="6"/>
  <c r="D180" i="6"/>
  <c r="C180" i="6"/>
  <c r="I179" i="6"/>
  <c r="H179" i="6"/>
  <c r="G179" i="6"/>
  <c r="F179" i="6"/>
  <c r="E179" i="6"/>
  <c r="D179" i="6"/>
  <c r="C179" i="6"/>
  <c r="I178" i="6"/>
  <c r="H178" i="6"/>
  <c r="G178" i="6"/>
  <c r="F178" i="6"/>
  <c r="E178" i="6"/>
  <c r="D178" i="6"/>
  <c r="C178" i="6"/>
  <c r="I177" i="6"/>
  <c r="H177" i="6"/>
  <c r="G177" i="6"/>
  <c r="F177" i="6"/>
  <c r="E177" i="6"/>
  <c r="D177" i="6"/>
  <c r="C177" i="6"/>
  <c r="I176" i="6"/>
  <c r="H176" i="6"/>
  <c r="G176" i="6"/>
  <c r="F176" i="6"/>
  <c r="E176" i="6"/>
  <c r="D176" i="6"/>
  <c r="C176" i="6"/>
  <c r="I175" i="6"/>
  <c r="H175" i="6"/>
  <c r="G175" i="6"/>
  <c r="F175" i="6"/>
  <c r="E175" i="6"/>
  <c r="D175" i="6"/>
  <c r="C175" i="6"/>
  <c r="I174" i="6"/>
  <c r="H174" i="6"/>
  <c r="G174" i="6"/>
  <c r="F174" i="6"/>
  <c r="E174" i="6"/>
  <c r="D174" i="6"/>
  <c r="C174" i="6"/>
  <c r="I173" i="6"/>
  <c r="H173" i="6"/>
  <c r="G173" i="6"/>
  <c r="F173" i="6"/>
  <c r="E173" i="6"/>
  <c r="D173" i="6"/>
  <c r="C173" i="6"/>
  <c r="I172" i="6"/>
  <c r="H172" i="6"/>
  <c r="G172" i="6"/>
  <c r="F172" i="6"/>
  <c r="E172" i="6"/>
  <c r="D172" i="6"/>
  <c r="C172" i="6"/>
  <c r="I171" i="6"/>
  <c r="H171" i="6"/>
  <c r="G171" i="6"/>
  <c r="F171" i="6"/>
  <c r="E171" i="6"/>
  <c r="D171" i="6"/>
  <c r="C171" i="6"/>
  <c r="I170" i="6"/>
  <c r="H170" i="6"/>
  <c r="G170" i="6"/>
  <c r="F170" i="6"/>
  <c r="E170" i="6"/>
  <c r="D170" i="6"/>
  <c r="C170" i="6"/>
  <c r="I169" i="6"/>
  <c r="H169" i="6"/>
  <c r="G169" i="6"/>
  <c r="F169" i="6"/>
  <c r="E169" i="6"/>
  <c r="D169" i="6"/>
  <c r="C169" i="6"/>
  <c r="I168" i="6"/>
  <c r="H168" i="6"/>
  <c r="G168" i="6"/>
  <c r="F168" i="6"/>
  <c r="E168" i="6"/>
  <c r="D168" i="6"/>
  <c r="C168" i="6"/>
  <c r="I167" i="6"/>
  <c r="H167" i="6"/>
  <c r="G167" i="6"/>
  <c r="F167" i="6"/>
  <c r="E167" i="6"/>
  <c r="D167" i="6"/>
  <c r="C167" i="6"/>
  <c r="I166" i="6"/>
  <c r="H166" i="6"/>
  <c r="G166" i="6"/>
  <c r="F166" i="6"/>
  <c r="E166" i="6"/>
  <c r="D166" i="6"/>
  <c r="C166" i="6"/>
  <c r="I165" i="6"/>
  <c r="H165" i="6"/>
  <c r="G165" i="6"/>
  <c r="F165" i="6"/>
  <c r="E165" i="6"/>
  <c r="D165" i="6"/>
  <c r="C165" i="6"/>
  <c r="I164" i="6"/>
  <c r="H164" i="6"/>
  <c r="G164" i="6"/>
  <c r="F164" i="6"/>
  <c r="E164" i="6"/>
  <c r="D164" i="6"/>
  <c r="C164" i="6"/>
  <c r="I163" i="6"/>
  <c r="H163" i="6"/>
  <c r="G163" i="6"/>
  <c r="F163" i="6"/>
  <c r="E163" i="6"/>
  <c r="D163" i="6"/>
  <c r="C163" i="6"/>
  <c r="I162" i="6"/>
  <c r="H162" i="6"/>
  <c r="G162" i="6"/>
  <c r="F162" i="6"/>
  <c r="E162" i="6"/>
  <c r="D162" i="6"/>
  <c r="C162" i="6"/>
  <c r="I161" i="6"/>
  <c r="H161" i="6"/>
  <c r="G161" i="6"/>
  <c r="F161" i="6"/>
  <c r="E161" i="6"/>
  <c r="D161" i="6"/>
  <c r="C161" i="6"/>
  <c r="I160" i="6"/>
  <c r="H160" i="6"/>
  <c r="G160" i="6"/>
  <c r="F160" i="6"/>
  <c r="E160" i="6"/>
  <c r="D160" i="6"/>
  <c r="C160" i="6"/>
  <c r="I159" i="6"/>
  <c r="H159" i="6"/>
  <c r="G159" i="6"/>
  <c r="F159" i="6"/>
  <c r="E159" i="6"/>
  <c r="D159" i="6"/>
  <c r="C159" i="6"/>
  <c r="I158" i="6"/>
  <c r="H158" i="6"/>
  <c r="G158" i="6"/>
  <c r="F158" i="6"/>
  <c r="E158" i="6"/>
  <c r="D158" i="6"/>
  <c r="C158" i="6"/>
  <c r="I157" i="6"/>
  <c r="H157" i="6"/>
  <c r="G157" i="6"/>
  <c r="F157" i="6"/>
  <c r="E157" i="6"/>
  <c r="D157" i="6"/>
  <c r="C157" i="6"/>
  <c r="I156" i="6"/>
  <c r="H156" i="6"/>
  <c r="G156" i="6"/>
  <c r="F156" i="6"/>
  <c r="E156" i="6"/>
  <c r="D156" i="6"/>
  <c r="C156" i="6"/>
  <c r="I155" i="6"/>
  <c r="H155" i="6"/>
  <c r="G155" i="6"/>
  <c r="F155" i="6"/>
  <c r="E155" i="6"/>
  <c r="D155" i="6"/>
  <c r="C155" i="6"/>
  <c r="I154" i="6"/>
  <c r="H154" i="6"/>
  <c r="G154" i="6"/>
  <c r="F154" i="6"/>
  <c r="E154" i="6"/>
  <c r="D154" i="6"/>
  <c r="C154" i="6"/>
  <c r="I153" i="6"/>
  <c r="H153" i="6"/>
  <c r="G153" i="6"/>
  <c r="F153" i="6"/>
  <c r="E153" i="6"/>
  <c r="D153" i="6"/>
  <c r="C153" i="6"/>
  <c r="I152" i="6"/>
  <c r="H152" i="6"/>
  <c r="G152" i="6"/>
  <c r="F152" i="6"/>
  <c r="E152" i="6"/>
  <c r="D152" i="6"/>
  <c r="C152" i="6"/>
  <c r="I151" i="6"/>
  <c r="H151" i="6"/>
  <c r="G151" i="6"/>
  <c r="F151" i="6"/>
  <c r="E151" i="6"/>
  <c r="D151" i="6"/>
  <c r="C151" i="6"/>
  <c r="I150" i="6"/>
  <c r="H150" i="6"/>
  <c r="G150" i="6"/>
  <c r="F150" i="6"/>
  <c r="E150" i="6"/>
  <c r="D150" i="6"/>
  <c r="C150" i="6"/>
  <c r="I149" i="6"/>
  <c r="H149" i="6"/>
  <c r="G149" i="6"/>
  <c r="F149" i="6"/>
  <c r="E149" i="6"/>
  <c r="D149" i="6"/>
  <c r="C149" i="6"/>
  <c r="I148" i="6"/>
  <c r="H148" i="6"/>
  <c r="G148" i="6"/>
  <c r="F148" i="6"/>
  <c r="E148" i="6"/>
  <c r="D148" i="6"/>
  <c r="C148" i="6"/>
  <c r="I147" i="6"/>
  <c r="H147" i="6"/>
  <c r="G147" i="6"/>
  <c r="F147" i="6"/>
  <c r="E147" i="6"/>
  <c r="D147" i="6"/>
  <c r="C147" i="6"/>
  <c r="I146" i="6"/>
  <c r="H146" i="6"/>
  <c r="G146" i="6"/>
  <c r="F146" i="6"/>
  <c r="E146" i="6"/>
  <c r="D146" i="6"/>
  <c r="C146" i="6"/>
  <c r="I145" i="6"/>
  <c r="H145" i="6"/>
  <c r="G145" i="6"/>
  <c r="F145" i="6"/>
  <c r="E145" i="6"/>
  <c r="D145" i="6"/>
  <c r="C145" i="6"/>
  <c r="I144" i="6"/>
  <c r="H144" i="6"/>
  <c r="G144" i="6"/>
  <c r="F144" i="6"/>
  <c r="E144" i="6"/>
  <c r="D144" i="6"/>
  <c r="C144" i="6"/>
  <c r="I143" i="6"/>
  <c r="H143" i="6"/>
  <c r="G143" i="6"/>
  <c r="F143" i="6"/>
  <c r="E143" i="6"/>
  <c r="D143" i="6"/>
  <c r="C143" i="6"/>
  <c r="I142" i="6"/>
  <c r="H142" i="6"/>
  <c r="G142" i="6"/>
  <c r="F142" i="6"/>
  <c r="E142" i="6"/>
  <c r="D142" i="6"/>
  <c r="C142" i="6"/>
  <c r="I141" i="6"/>
  <c r="H141" i="6"/>
  <c r="G141" i="6"/>
  <c r="F141" i="6"/>
  <c r="E141" i="6"/>
  <c r="D141" i="6"/>
  <c r="C141" i="6"/>
  <c r="I140" i="6"/>
  <c r="H140" i="6"/>
  <c r="G140" i="6"/>
  <c r="F140" i="6"/>
  <c r="E140" i="6"/>
  <c r="D140" i="6"/>
  <c r="C140" i="6"/>
  <c r="I139" i="6"/>
  <c r="H139" i="6"/>
  <c r="G139" i="6"/>
  <c r="F139" i="6"/>
  <c r="E139" i="6"/>
  <c r="D139" i="6"/>
  <c r="C139" i="6"/>
  <c r="I138" i="6"/>
  <c r="H138" i="6"/>
  <c r="G138" i="6"/>
  <c r="F138" i="6"/>
  <c r="E138" i="6"/>
  <c r="D138" i="6"/>
  <c r="C138" i="6"/>
  <c r="I137" i="6"/>
  <c r="H137" i="6"/>
  <c r="G137" i="6"/>
  <c r="F137" i="6"/>
  <c r="E137" i="6"/>
  <c r="D137" i="6"/>
  <c r="C137" i="6"/>
  <c r="I136" i="6"/>
  <c r="H136" i="6"/>
  <c r="G136" i="6"/>
  <c r="F136" i="6"/>
  <c r="E136" i="6"/>
  <c r="D136" i="6"/>
  <c r="C136" i="6"/>
  <c r="I135" i="6"/>
  <c r="H135" i="6"/>
  <c r="G135" i="6"/>
  <c r="F135" i="6"/>
  <c r="E135" i="6"/>
  <c r="D135" i="6"/>
  <c r="C135" i="6"/>
  <c r="I134" i="6"/>
  <c r="H134" i="6"/>
  <c r="G134" i="6"/>
  <c r="F134" i="6"/>
  <c r="E134" i="6"/>
  <c r="D134" i="6"/>
  <c r="C134" i="6"/>
  <c r="I133" i="6"/>
  <c r="H133" i="6"/>
  <c r="G133" i="6"/>
  <c r="F133" i="6"/>
  <c r="E133" i="6"/>
  <c r="D133" i="6"/>
  <c r="C133" i="6"/>
  <c r="I132" i="6"/>
  <c r="H132" i="6"/>
  <c r="G132" i="6"/>
  <c r="F132" i="6"/>
  <c r="E132" i="6"/>
  <c r="D132" i="6"/>
  <c r="C132" i="6"/>
  <c r="I131" i="6"/>
  <c r="H131" i="6"/>
  <c r="G131" i="6"/>
  <c r="F131" i="6"/>
  <c r="E131" i="6"/>
  <c r="D131" i="6"/>
  <c r="C131" i="6"/>
  <c r="I130" i="6"/>
  <c r="H130" i="6"/>
  <c r="G130" i="6"/>
  <c r="F130" i="6"/>
  <c r="E130" i="6"/>
  <c r="D130" i="6"/>
  <c r="C130" i="6"/>
  <c r="I129" i="6"/>
  <c r="H129" i="6"/>
  <c r="G129" i="6"/>
  <c r="F129" i="6"/>
  <c r="E129" i="6"/>
  <c r="D129" i="6"/>
  <c r="C129" i="6"/>
  <c r="I128" i="6"/>
  <c r="H128" i="6"/>
  <c r="G128" i="6"/>
  <c r="F128" i="6"/>
  <c r="E128" i="6"/>
  <c r="D128" i="6"/>
  <c r="C128" i="6"/>
  <c r="I127" i="6"/>
  <c r="H127" i="6"/>
  <c r="G127" i="6"/>
  <c r="F127" i="6"/>
  <c r="E127" i="6"/>
  <c r="D127" i="6"/>
  <c r="C127" i="6"/>
  <c r="I126" i="6"/>
  <c r="H126" i="6"/>
  <c r="G126" i="6"/>
  <c r="F126" i="6"/>
  <c r="E126" i="6"/>
  <c r="D126" i="6"/>
  <c r="C126" i="6"/>
  <c r="I125" i="6"/>
  <c r="H125" i="6"/>
  <c r="G125" i="6"/>
  <c r="F125" i="6"/>
  <c r="E125" i="6"/>
  <c r="D125" i="6"/>
  <c r="C125" i="6"/>
  <c r="I124" i="6"/>
  <c r="H124" i="6"/>
  <c r="G124" i="6"/>
  <c r="F124" i="6"/>
  <c r="E124" i="6"/>
  <c r="D124" i="6"/>
  <c r="C124" i="6"/>
  <c r="I123" i="6"/>
  <c r="H123" i="6"/>
  <c r="G123" i="6"/>
  <c r="F123" i="6"/>
  <c r="E123" i="6"/>
  <c r="D123" i="6"/>
  <c r="C123" i="6"/>
  <c r="I122" i="6"/>
  <c r="H122" i="6"/>
  <c r="G122" i="6"/>
  <c r="F122" i="6"/>
  <c r="E122" i="6"/>
  <c r="D122" i="6"/>
  <c r="C122" i="6"/>
  <c r="I121" i="6"/>
  <c r="H121" i="6"/>
  <c r="G121" i="6"/>
  <c r="F121" i="6"/>
  <c r="E121" i="6"/>
  <c r="D121" i="6"/>
  <c r="C121" i="6"/>
  <c r="I120" i="6"/>
  <c r="H120" i="6"/>
  <c r="G120" i="6"/>
  <c r="F120" i="6"/>
  <c r="E120" i="6"/>
  <c r="D120" i="6"/>
  <c r="C120" i="6"/>
  <c r="I119" i="6"/>
  <c r="H119" i="6"/>
  <c r="G119" i="6"/>
  <c r="F119" i="6"/>
  <c r="E119" i="6"/>
  <c r="D119" i="6"/>
  <c r="C119" i="6"/>
  <c r="I118" i="6"/>
  <c r="H118" i="6"/>
  <c r="G118" i="6"/>
  <c r="F118" i="6"/>
  <c r="E118" i="6"/>
  <c r="D118" i="6"/>
  <c r="C118" i="6"/>
  <c r="I117" i="6"/>
  <c r="H117" i="6"/>
  <c r="G117" i="6"/>
  <c r="F117" i="6"/>
  <c r="E117" i="6"/>
  <c r="D117" i="6"/>
  <c r="C117" i="6"/>
  <c r="I116" i="6"/>
  <c r="H116" i="6"/>
  <c r="G116" i="6"/>
  <c r="F116" i="6"/>
  <c r="E116" i="6"/>
  <c r="D116" i="6"/>
  <c r="C116" i="6"/>
  <c r="I115" i="6"/>
  <c r="H115" i="6"/>
  <c r="G115" i="6"/>
  <c r="F115" i="6"/>
  <c r="E115" i="6"/>
  <c r="D115" i="6"/>
  <c r="C115" i="6"/>
  <c r="I114" i="6"/>
  <c r="H114" i="6"/>
  <c r="G114" i="6"/>
  <c r="F114" i="6"/>
  <c r="E114" i="6"/>
  <c r="D114" i="6"/>
  <c r="C114" i="6"/>
  <c r="I113" i="6"/>
  <c r="H113" i="6"/>
  <c r="G113" i="6"/>
  <c r="F113" i="6"/>
  <c r="E113" i="6"/>
  <c r="D113" i="6"/>
  <c r="C113" i="6"/>
  <c r="I112" i="6"/>
  <c r="H112" i="6"/>
  <c r="G112" i="6"/>
  <c r="F112" i="6"/>
  <c r="E112" i="6"/>
  <c r="D112" i="6"/>
  <c r="C112" i="6"/>
  <c r="I111" i="6"/>
  <c r="H111" i="6"/>
  <c r="G111" i="6"/>
  <c r="F111" i="6"/>
  <c r="E111" i="6"/>
  <c r="D111" i="6"/>
  <c r="C111" i="6"/>
  <c r="I110" i="6"/>
  <c r="H110" i="6"/>
  <c r="G110" i="6"/>
  <c r="F110" i="6"/>
  <c r="E110" i="6"/>
  <c r="D110" i="6"/>
  <c r="C110" i="6"/>
  <c r="I109" i="6"/>
  <c r="H109" i="6"/>
  <c r="G109" i="6"/>
  <c r="F109" i="6"/>
  <c r="E109" i="6"/>
  <c r="D109" i="6"/>
  <c r="C109" i="6"/>
  <c r="I108" i="6"/>
  <c r="H108" i="6"/>
  <c r="G108" i="6"/>
  <c r="F108" i="6"/>
  <c r="E108" i="6"/>
  <c r="D108" i="6"/>
  <c r="C108" i="6"/>
  <c r="I107" i="6"/>
  <c r="H107" i="6"/>
  <c r="G107" i="6"/>
  <c r="F107" i="6"/>
  <c r="E107" i="6"/>
  <c r="D107" i="6"/>
  <c r="C107" i="6"/>
  <c r="I106" i="6"/>
  <c r="H106" i="6"/>
  <c r="G106" i="6"/>
  <c r="F106" i="6"/>
  <c r="E106" i="6"/>
  <c r="D106" i="6"/>
  <c r="C106" i="6"/>
  <c r="I105" i="6"/>
  <c r="H105" i="6"/>
  <c r="G105" i="6"/>
  <c r="F105" i="6"/>
  <c r="E105" i="6"/>
  <c r="D105" i="6"/>
  <c r="C105" i="6"/>
  <c r="I104" i="6"/>
  <c r="H104" i="6"/>
  <c r="G104" i="6"/>
  <c r="F104" i="6"/>
  <c r="E104" i="6"/>
  <c r="D104" i="6"/>
  <c r="C104" i="6"/>
  <c r="I103" i="6"/>
  <c r="H103" i="6"/>
  <c r="G103" i="6"/>
  <c r="F103" i="6"/>
  <c r="E103" i="6"/>
  <c r="D103" i="6"/>
  <c r="C103" i="6"/>
  <c r="I102" i="6"/>
  <c r="H102" i="6"/>
  <c r="G102" i="6"/>
  <c r="F102" i="6"/>
  <c r="E102" i="6"/>
  <c r="D102" i="6"/>
  <c r="C102" i="6"/>
  <c r="I101" i="6"/>
  <c r="H101" i="6"/>
  <c r="G101" i="6"/>
  <c r="F101" i="6"/>
  <c r="E101" i="6"/>
  <c r="D101" i="6"/>
  <c r="C101" i="6"/>
  <c r="I100" i="6"/>
  <c r="H100" i="6"/>
  <c r="G100" i="6"/>
  <c r="F100" i="6"/>
  <c r="E100" i="6"/>
  <c r="D100" i="6"/>
  <c r="C100" i="6"/>
  <c r="I99" i="6"/>
  <c r="H99" i="6"/>
  <c r="G99" i="6"/>
  <c r="F99" i="6"/>
  <c r="E99" i="6"/>
  <c r="D99" i="6"/>
  <c r="C99" i="6"/>
  <c r="I98" i="6"/>
  <c r="H98" i="6"/>
  <c r="G98" i="6"/>
  <c r="F98" i="6"/>
  <c r="E98" i="6"/>
  <c r="D98" i="6"/>
  <c r="C98" i="6"/>
  <c r="I97" i="6"/>
  <c r="H97" i="6"/>
  <c r="G97" i="6"/>
  <c r="F97" i="6"/>
  <c r="E97" i="6"/>
  <c r="D97" i="6"/>
  <c r="C97" i="6"/>
  <c r="I96" i="6"/>
  <c r="H96" i="6"/>
  <c r="G96" i="6"/>
  <c r="F96" i="6"/>
  <c r="E96" i="6"/>
  <c r="D96" i="6"/>
  <c r="C96" i="6"/>
  <c r="I95" i="6"/>
  <c r="H95" i="6"/>
  <c r="G95" i="6"/>
  <c r="F95" i="6"/>
  <c r="E95" i="6"/>
  <c r="D95" i="6"/>
  <c r="C95" i="6"/>
  <c r="I94" i="6"/>
  <c r="H94" i="6"/>
  <c r="G94" i="6"/>
  <c r="F94" i="6"/>
  <c r="E94" i="6"/>
  <c r="D94" i="6"/>
  <c r="C94" i="6"/>
  <c r="I93" i="6"/>
  <c r="H93" i="6"/>
  <c r="G93" i="6"/>
  <c r="F93" i="6"/>
  <c r="E93" i="6"/>
  <c r="D93" i="6"/>
  <c r="C93" i="6"/>
  <c r="I92" i="6"/>
  <c r="H92" i="6"/>
  <c r="G92" i="6"/>
  <c r="F92" i="6"/>
  <c r="E92" i="6"/>
  <c r="D92" i="6"/>
  <c r="C92" i="6"/>
  <c r="I91" i="6"/>
  <c r="H91" i="6"/>
  <c r="G91" i="6"/>
  <c r="F91" i="6"/>
  <c r="E91" i="6"/>
  <c r="D91" i="6"/>
  <c r="C91" i="6"/>
  <c r="I90" i="6"/>
  <c r="H90" i="6"/>
  <c r="G90" i="6"/>
  <c r="F90" i="6"/>
  <c r="E90" i="6"/>
  <c r="D90" i="6"/>
  <c r="C90" i="6"/>
  <c r="I89" i="6"/>
  <c r="H89" i="6"/>
  <c r="G89" i="6"/>
  <c r="F89" i="6"/>
  <c r="E89" i="6"/>
  <c r="D89" i="6"/>
  <c r="C89" i="6"/>
  <c r="I88" i="6"/>
  <c r="H88" i="6"/>
  <c r="G88" i="6"/>
  <c r="F88" i="6"/>
  <c r="E88" i="6"/>
  <c r="D88" i="6"/>
  <c r="C88" i="6"/>
  <c r="I87" i="6"/>
  <c r="H87" i="6"/>
  <c r="G87" i="6"/>
  <c r="F87" i="6"/>
  <c r="E87" i="6"/>
  <c r="D87" i="6"/>
  <c r="C87" i="6"/>
  <c r="I86" i="6"/>
  <c r="H86" i="6"/>
  <c r="G86" i="6"/>
  <c r="F86" i="6"/>
  <c r="E86" i="6"/>
  <c r="D86" i="6"/>
  <c r="C86" i="6"/>
  <c r="I85" i="6"/>
  <c r="H85" i="6"/>
  <c r="G85" i="6"/>
  <c r="F85" i="6"/>
  <c r="E85" i="6"/>
  <c r="D85" i="6"/>
  <c r="C85" i="6"/>
  <c r="I84" i="6"/>
  <c r="H84" i="6"/>
  <c r="G84" i="6"/>
  <c r="F84" i="6"/>
  <c r="E84" i="6"/>
  <c r="D84" i="6"/>
  <c r="C84" i="6"/>
  <c r="I83" i="6"/>
  <c r="H83" i="6"/>
  <c r="G83" i="6"/>
  <c r="F83" i="6"/>
  <c r="E83" i="6"/>
  <c r="D83" i="6"/>
  <c r="C83" i="6"/>
  <c r="I82" i="6"/>
  <c r="H82" i="6"/>
  <c r="G82" i="6"/>
  <c r="F82" i="6"/>
  <c r="E82" i="6"/>
  <c r="D82" i="6"/>
  <c r="C82" i="6"/>
  <c r="I81" i="6"/>
  <c r="H81" i="6"/>
  <c r="G81" i="6"/>
  <c r="F81" i="6"/>
  <c r="E81" i="6"/>
  <c r="D81" i="6"/>
  <c r="C81" i="6"/>
  <c r="I80" i="6"/>
  <c r="H80" i="6"/>
  <c r="G80" i="6"/>
  <c r="F80" i="6"/>
  <c r="E80" i="6"/>
  <c r="D80" i="6"/>
  <c r="C80" i="6"/>
  <c r="I79" i="6"/>
  <c r="H79" i="6"/>
  <c r="G79" i="6"/>
  <c r="F79" i="6"/>
  <c r="E79" i="6"/>
  <c r="D79" i="6"/>
  <c r="C79" i="6"/>
  <c r="I78" i="6"/>
  <c r="H78" i="6"/>
  <c r="G78" i="6"/>
  <c r="F78" i="6"/>
  <c r="E78" i="6"/>
  <c r="D78" i="6"/>
  <c r="C78" i="6"/>
  <c r="I77" i="6"/>
  <c r="H77" i="6"/>
  <c r="G77" i="6"/>
  <c r="F77" i="6"/>
  <c r="E77" i="6"/>
  <c r="D77" i="6"/>
  <c r="C77" i="6"/>
  <c r="I76" i="6"/>
  <c r="H76" i="6"/>
  <c r="G76" i="6"/>
  <c r="F76" i="6"/>
  <c r="E76" i="6"/>
  <c r="D76" i="6"/>
  <c r="C76" i="6"/>
  <c r="I75" i="6"/>
  <c r="H75" i="6"/>
  <c r="G75" i="6"/>
  <c r="F75" i="6"/>
  <c r="E75" i="6"/>
  <c r="D75" i="6"/>
  <c r="C75" i="6"/>
  <c r="I74" i="6"/>
  <c r="H74" i="6"/>
  <c r="G74" i="6"/>
  <c r="F74" i="6"/>
  <c r="E74" i="6"/>
  <c r="D74" i="6"/>
  <c r="C74" i="6"/>
  <c r="I73" i="6"/>
  <c r="H73" i="6"/>
  <c r="G73" i="6"/>
  <c r="F73" i="6"/>
  <c r="E73" i="6"/>
  <c r="D73" i="6"/>
  <c r="C73" i="6"/>
  <c r="I72" i="6"/>
  <c r="H72" i="6"/>
  <c r="G72" i="6"/>
  <c r="F72" i="6"/>
  <c r="E72" i="6"/>
  <c r="D72" i="6"/>
  <c r="C72" i="6"/>
  <c r="I71" i="6"/>
  <c r="H71" i="6"/>
  <c r="G71" i="6"/>
  <c r="F71" i="6"/>
  <c r="E71" i="6"/>
  <c r="D71" i="6"/>
  <c r="C71" i="6"/>
  <c r="I70" i="6"/>
  <c r="H70" i="6"/>
  <c r="G70" i="6"/>
  <c r="F70" i="6"/>
  <c r="E70" i="6"/>
  <c r="D70" i="6"/>
  <c r="C70" i="6"/>
  <c r="I69" i="6"/>
  <c r="H69" i="6"/>
  <c r="G69" i="6"/>
  <c r="F69" i="6"/>
  <c r="E69" i="6"/>
  <c r="D69" i="6"/>
  <c r="C69" i="6"/>
  <c r="I68" i="6"/>
  <c r="H68" i="6"/>
  <c r="G68" i="6"/>
  <c r="F68" i="6"/>
  <c r="E68" i="6"/>
  <c r="D68" i="6"/>
  <c r="C68" i="6"/>
  <c r="I67" i="6"/>
  <c r="H67" i="6"/>
  <c r="G67" i="6"/>
  <c r="F67" i="6"/>
  <c r="E67" i="6"/>
  <c r="D67" i="6"/>
  <c r="C67" i="6"/>
  <c r="I66" i="6"/>
  <c r="H66" i="6"/>
  <c r="G66" i="6"/>
  <c r="F66" i="6"/>
  <c r="E66" i="6"/>
  <c r="D66" i="6"/>
  <c r="C66" i="6"/>
  <c r="I65" i="6"/>
  <c r="H65" i="6"/>
  <c r="G65" i="6"/>
  <c r="F65" i="6"/>
  <c r="E65" i="6"/>
  <c r="D65" i="6"/>
  <c r="C65" i="6"/>
  <c r="I64" i="6"/>
  <c r="H64" i="6"/>
  <c r="G64" i="6"/>
  <c r="F64" i="6"/>
  <c r="E64" i="6"/>
  <c r="D64" i="6"/>
  <c r="C64" i="6"/>
  <c r="I63" i="6"/>
  <c r="H63" i="6"/>
  <c r="G63" i="6"/>
  <c r="F63" i="6"/>
  <c r="E63" i="6"/>
  <c r="D63" i="6"/>
  <c r="C63" i="6"/>
  <c r="I62" i="6"/>
  <c r="H62" i="6"/>
  <c r="G62" i="6"/>
  <c r="F62" i="6"/>
  <c r="E62" i="6"/>
  <c r="D62" i="6"/>
  <c r="C62" i="6"/>
  <c r="I61" i="6"/>
  <c r="H61" i="6"/>
  <c r="G61" i="6"/>
  <c r="F61" i="6"/>
  <c r="E61" i="6"/>
  <c r="D61" i="6"/>
  <c r="C61" i="6"/>
  <c r="I60" i="6"/>
  <c r="H60" i="6"/>
  <c r="G60" i="6"/>
  <c r="F60" i="6"/>
  <c r="E60" i="6"/>
  <c r="D60" i="6"/>
  <c r="C60" i="6"/>
  <c r="I59" i="6"/>
  <c r="H59" i="6"/>
  <c r="G59" i="6"/>
  <c r="F59" i="6"/>
  <c r="E59" i="6"/>
  <c r="D59" i="6"/>
  <c r="C59" i="6"/>
  <c r="I58" i="6"/>
  <c r="H58" i="6"/>
  <c r="G58" i="6"/>
  <c r="F58" i="6"/>
  <c r="E58" i="6"/>
  <c r="D58" i="6"/>
  <c r="C58" i="6"/>
  <c r="I57" i="6"/>
  <c r="H57" i="6"/>
  <c r="G57" i="6"/>
  <c r="F57" i="6"/>
  <c r="E57" i="6"/>
  <c r="D57" i="6"/>
  <c r="C57" i="6"/>
  <c r="I56" i="6"/>
  <c r="H56" i="6"/>
  <c r="G56" i="6"/>
  <c r="F56" i="6"/>
  <c r="E56" i="6"/>
  <c r="D56" i="6"/>
  <c r="C56" i="6"/>
  <c r="I55" i="6"/>
  <c r="H55" i="6"/>
  <c r="G55" i="6"/>
  <c r="F55" i="6"/>
  <c r="E55" i="6"/>
  <c r="D55" i="6"/>
  <c r="C55" i="6"/>
  <c r="I54" i="6"/>
  <c r="H54" i="6"/>
  <c r="G54" i="6"/>
  <c r="F54" i="6"/>
  <c r="E54" i="6"/>
  <c r="D54" i="6"/>
  <c r="C54" i="6"/>
  <c r="I53" i="6"/>
  <c r="H53" i="6"/>
  <c r="G53" i="6"/>
  <c r="F53" i="6"/>
  <c r="E53" i="6"/>
  <c r="D53" i="6"/>
  <c r="C53" i="6"/>
  <c r="I52" i="6"/>
  <c r="H52" i="6"/>
  <c r="G52" i="6"/>
  <c r="F52" i="6"/>
  <c r="E52" i="6"/>
  <c r="D52" i="6"/>
  <c r="C52" i="6"/>
  <c r="I51" i="6"/>
  <c r="H51" i="6"/>
  <c r="G51" i="6"/>
  <c r="F51" i="6"/>
  <c r="E51" i="6"/>
  <c r="D51" i="6"/>
  <c r="C51" i="6"/>
  <c r="I50" i="6"/>
  <c r="H50" i="6"/>
  <c r="G50" i="6"/>
  <c r="F50" i="6"/>
  <c r="E50" i="6"/>
  <c r="D50" i="6"/>
  <c r="C50" i="6"/>
  <c r="I49" i="6"/>
  <c r="H49" i="6"/>
  <c r="G49" i="6"/>
  <c r="F49" i="6"/>
  <c r="E49" i="6"/>
  <c r="D49" i="6"/>
  <c r="C49" i="6"/>
  <c r="I48" i="6"/>
  <c r="H48" i="6"/>
  <c r="G48" i="6"/>
  <c r="F48" i="6"/>
  <c r="E48" i="6"/>
  <c r="D48" i="6"/>
  <c r="C48" i="6"/>
  <c r="I47" i="6"/>
  <c r="H47" i="6"/>
  <c r="G47" i="6"/>
  <c r="F47" i="6"/>
  <c r="E47" i="6"/>
  <c r="D47" i="6"/>
  <c r="C47" i="6"/>
  <c r="I46" i="6"/>
  <c r="H46" i="6"/>
  <c r="G46" i="6"/>
  <c r="F46" i="6"/>
  <c r="E46" i="6"/>
  <c r="D46" i="6"/>
  <c r="C46" i="6"/>
  <c r="I45" i="6"/>
  <c r="H45" i="6"/>
  <c r="G45" i="6"/>
  <c r="F45" i="6"/>
  <c r="E45" i="6"/>
  <c r="D45" i="6"/>
  <c r="C45" i="6"/>
  <c r="I44" i="6"/>
  <c r="H44" i="6"/>
  <c r="G44" i="6"/>
  <c r="F44" i="6"/>
  <c r="E44" i="6"/>
  <c r="D44" i="6"/>
  <c r="C44" i="6"/>
  <c r="I43" i="6"/>
  <c r="H43" i="6"/>
  <c r="G43" i="6"/>
  <c r="F43" i="6"/>
  <c r="E43" i="6"/>
  <c r="D43" i="6"/>
  <c r="C43" i="6"/>
  <c r="I42" i="6"/>
  <c r="H42" i="6"/>
  <c r="G42" i="6"/>
  <c r="F42" i="6"/>
  <c r="E42" i="6"/>
  <c r="D42" i="6"/>
  <c r="C42" i="6"/>
  <c r="I41" i="6"/>
  <c r="H41" i="6"/>
  <c r="G41" i="6"/>
  <c r="F41" i="6"/>
  <c r="E41" i="6"/>
  <c r="D41" i="6"/>
  <c r="C41" i="6"/>
  <c r="I40" i="6"/>
  <c r="H40" i="6"/>
  <c r="G40" i="6"/>
  <c r="F40" i="6"/>
  <c r="E40" i="6"/>
  <c r="D40" i="6"/>
  <c r="C40" i="6"/>
  <c r="I11" i="6"/>
  <c r="H11" i="6"/>
  <c r="G11" i="6"/>
  <c r="F11" i="6"/>
  <c r="E11" i="6"/>
  <c r="D11" i="6"/>
  <c r="C11" i="6"/>
  <c r="I10" i="6"/>
  <c r="H10" i="6"/>
  <c r="G10" i="6"/>
  <c r="F10" i="6"/>
  <c r="E10" i="6"/>
  <c r="D10" i="6"/>
  <c r="C10" i="6"/>
  <c r="I9" i="6"/>
  <c r="H9" i="6"/>
  <c r="G9" i="6"/>
  <c r="F9" i="6"/>
  <c r="E9" i="6"/>
  <c r="D9" i="6"/>
  <c r="C9" i="6"/>
  <c r="I8" i="6"/>
  <c r="H8" i="6"/>
  <c r="G8" i="6"/>
  <c r="F8" i="6"/>
  <c r="E8" i="6"/>
  <c r="D8" i="6"/>
  <c r="C8" i="6"/>
  <c r="I7" i="6"/>
  <c r="H7" i="6"/>
  <c r="G7" i="6"/>
  <c r="F7" i="6"/>
  <c r="E7" i="6"/>
  <c r="D7" i="6"/>
  <c r="C7" i="6"/>
  <c r="I6" i="6"/>
  <c r="H6" i="6"/>
  <c r="G6" i="6"/>
  <c r="F6" i="6"/>
  <c r="E6" i="6"/>
  <c r="D6" i="6"/>
  <c r="C6" i="6"/>
  <c r="I5" i="6"/>
  <c r="H5" i="6"/>
  <c r="G5" i="6"/>
  <c r="F5" i="6"/>
  <c r="E5" i="6"/>
  <c r="D5" i="6"/>
  <c r="C5" i="6"/>
  <c r="I4" i="6"/>
  <c r="H4" i="6"/>
  <c r="G4" i="6"/>
  <c r="G3" i="6" s="1"/>
  <c r="F4" i="6"/>
  <c r="E4" i="6"/>
  <c r="E3" i="6" s="1"/>
  <c r="D4" i="6"/>
  <c r="C4" i="6"/>
  <c r="C3" i="6" s="1"/>
  <c r="I3" i="6"/>
  <c r="H3" i="6"/>
  <c r="F3" i="6"/>
  <c r="D3" i="6"/>
  <c r="Q1867" i="1"/>
  <c r="Q1866" i="1"/>
  <c r="Q1865" i="1"/>
  <c r="Q1864" i="1"/>
  <c r="Q1863" i="1"/>
  <c r="Q1862" i="1"/>
  <c r="Q1861" i="1"/>
  <c r="Q1860" i="1"/>
  <c r="Q1859" i="1"/>
  <c r="Q1858" i="1"/>
  <c r="Q1857" i="1"/>
  <c r="Q1856" i="1"/>
  <c r="Q1855" i="1"/>
  <c r="Q1854" i="1"/>
  <c r="Q1853" i="1"/>
  <c r="Q1852" i="1"/>
  <c r="Q1851" i="1"/>
  <c r="Q1850" i="1"/>
  <c r="Q1849" i="1"/>
  <c r="Q1848" i="1"/>
  <c r="Q1847" i="1"/>
  <c r="Q1846" i="1"/>
  <c r="Q1845" i="1"/>
  <c r="Q1844" i="1"/>
  <c r="Q1843" i="1"/>
  <c r="Q1842" i="1"/>
  <c r="Q1841" i="1"/>
  <c r="Q1840" i="1"/>
  <c r="Q1839" i="1"/>
  <c r="Q1838" i="1"/>
  <c r="Q1837" i="1"/>
  <c r="Q1836" i="1"/>
  <c r="Q1835" i="1"/>
  <c r="Q1834" i="1"/>
  <c r="Q1833" i="1"/>
  <c r="Q1832" i="1"/>
  <c r="Q1831" i="1"/>
  <c r="Q1830" i="1"/>
  <c r="Q1829" i="1"/>
  <c r="Q1828" i="1"/>
  <c r="Q1827" i="1"/>
  <c r="Q1826" i="1"/>
  <c r="Q1825" i="1"/>
  <c r="Q1824" i="1"/>
  <c r="Q1823" i="1"/>
  <c r="Q1822" i="1"/>
  <c r="Q1821" i="1"/>
  <c r="Q1820" i="1"/>
  <c r="Q1819" i="1"/>
  <c r="Q1818" i="1"/>
  <c r="Q1817" i="1"/>
  <c r="Q1816" i="1"/>
  <c r="Q1815" i="1"/>
  <c r="Q1814" i="1"/>
  <c r="Q1813" i="1"/>
  <c r="Q1812" i="1"/>
  <c r="Q1811" i="1"/>
  <c r="Q1810" i="1"/>
  <c r="Q1809" i="1"/>
  <c r="Q1808" i="1"/>
  <c r="Q1807" i="1"/>
  <c r="Q1806" i="1"/>
  <c r="Q1805" i="1"/>
  <c r="Q1804" i="1"/>
  <c r="Q1803" i="1"/>
  <c r="Q1802" i="1"/>
  <c r="Q1801" i="1"/>
  <c r="Q1800" i="1"/>
  <c r="Q1799" i="1"/>
  <c r="Q1798" i="1"/>
  <c r="Q1797" i="1"/>
  <c r="Q1796" i="1"/>
  <c r="Q1795" i="1"/>
  <c r="Q1794" i="1"/>
  <c r="Q1793" i="1"/>
  <c r="Q1792" i="1"/>
  <c r="Q1791" i="1"/>
  <c r="Q1790" i="1"/>
  <c r="Q1789" i="1"/>
  <c r="Q1788" i="1"/>
  <c r="Q1787" i="1"/>
  <c r="Q1786" i="1"/>
  <c r="Q1785" i="1"/>
  <c r="Q1784" i="1"/>
  <c r="Q1783" i="1"/>
  <c r="Q1782" i="1"/>
  <c r="Q1781" i="1"/>
  <c r="Q1780" i="1"/>
  <c r="Q1779" i="1"/>
  <c r="Q1778" i="1"/>
  <c r="Q1777" i="1"/>
  <c r="Q1776" i="1"/>
  <c r="Q1775" i="1"/>
  <c r="Q1774" i="1"/>
  <c r="Q1773" i="1"/>
  <c r="Q1772" i="1"/>
  <c r="Q1771" i="1"/>
  <c r="Q1770" i="1"/>
  <c r="Q1769" i="1"/>
  <c r="Q1768" i="1"/>
  <c r="Q1767" i="1"/>
  <c r="Q1766" i="1"/>
  <c r="Q1765" i="1"/>
  <c r="Q1764" i="1"/>
  <c r="Q1763" i="1"/>
  <c r="Q1762" i="1"/>
  <c r="Q1761" i="1"/>
  <c r="Q1760" i="1"/>
  <c r="Q1759" i="1"/>
  <c r="Q1758" i="1"/>
  <c r="Q1757" i="1"/>
  <c r="Q1756" i="1"/>
  <c r="Q1755" i="1"/>
  <c r="Q1754" i="1"/>
  <c r="Q1753" i="1"/>
  <c r="Q1752" i="1"/>
  <c r="Q1751" i="1"/>
  <c r="Q1750" i="1"/>
  <c r="Q1749" i="1"/>
  <c r="Q1748" i="1"/>
  <c r="Q1747" i="1"/>
  <c r="Q1746" i="1"/>
  <c r="Q1745" i="1"/>
  <c r="Q1744" i="1"/>
  <c r="Q1743" i="1"/>
  <c r="Q1742" i="1"/>
  <c r="Q1741" i="1"/>
  <c r="Q1740" i="1"/>
  <c r="Q1739" i="1"/>
  <c r="Q1738" i="1"/>
  <c r="Q1737" i="1"/>
  <c r="Q1736" i="1"/>
  <c r="Q1735" i="1"/>
  <c r="Q1734" i="1"/>
  <c r="Q1733" i="1"/>
  <c r="Q1732" i="1"/>
  <c r="Q1731" i="1"/>
  <c r="Q1730" i="1"/>
  <c r="Q1729" i="1"/>
  <c r="Q1728" i="1"/>
  <c r="Q1727" i="1"/>
  <c r="Q1726" i="1"/>
  <c r="Q1725" i="1"/>
  <c r="Q1724" i="1"/>
  <c r="Q1723" i="1"/>
  <c r="Q1722" i="1"/>
  <c r="Q1721" i="1"/>
  <c r="Q1720" i="1"/>
  <c r="Q1719" i="1"/>
  <c r="Q1718" i="1"/>
  <c r="Q1717" i="1"/>
  <c r="Q1716" i="1"/>
  <c r="Q1715" i="1"/>
  <c r="Q1714" i="1"/>
  <c r="Q1713" i="1"/>
  <c r="Q1712" i="1"/>
  <c r="Q1711" i="1"/>
  <c r="Q1710" i="1"/>
  <c r="Q1709" i="1"/>
  <c r="Q1708" i="1"/>
  <c r="Q1707" i="1"/>
  <c r="Q1706" i="1"/>
  <c r="Q1705" i="1"/>
  <c r="Q1704" i="1"/>
  <c r="Q1703" i="1"/>
  <c r="Q1702" i="1"/>
  <c r="Q1701" i="1"/>
  <c r="Q1700" i="1"/>
  <c r="Q1699" i="1"/>
  <c r="Q1698" i="1"/>
  <c r="Q1697" i="1"/>
  <c r="Q1696" i="1"/>
  <c r="Q1695" i="1"/>
  <c r="Q1694" i="1"/>
  <c r="Q1693" i="1"/>
  <c r="Q1692" i="1"/>
  <c r="Q1691" i="1"/>
  <c r="Q1690" i="1"/>
  <c r="Q1689" i="1"/>
  <c r="Q1688" i="1"/>
  <c r="Q1687" i="1"/>
  <c r="Q1686" i="1"/>
  <c r="Q1685" i="1"/>
  <c r="Q1684" i="1"/>
  <c r="Q1683" i="1"/>
  <c r="Q1682" i="1"/>
  <c r="Q1681" i="1"/>
  <c r="Q1680" i="1"/>
  <c r="Q1679" i="1"/>
  <c r="Q1678" i="1"/>
  <c r="Q1677" i="1"/>
  <c r="Q1676" i="1"/>
  <c r="Q1675" i="1"/>
  <c r="Q1674" i="1"/>
  <c r="Q1673" i="1"/>
  <c r="Q1672" i="1"/>
  <c r="Q1671" i="1"/>
  <c r="Q1670" i="1"/>
  <c r="Q1669" i="1"/>
  <c r="Q1668" i="1"/>
  <c r="Q1667" i="1"/>
  <c r="Q1666" i="1"/>
  <c r="Q1665" i="1"/>
  <c r="Q1664" i="1"/>
  <c r="Q1663" i="1"/>
  <c r="Q1662" i="1"/>
  <c r="Q1661" i="1"/>
  <c r="Q1660" i="1"/>
  <c r="Q1659" i="1"/>
  <c r="Q1658" i="1"/>
  <c r="Q1657" i="1"/>
  <c r="Q1656" i="1"/>
  <c r="Q1655" i="1"/>
  <c r="Q1654" i="1"/>
  <c r="Q1653" i="1"/>
  <c r="Q1652" i="1"/>
  <c r="Q1651" i="1"/>
  <c r="Q1650" i="1"/>
  <c r="Q1649" i="1"/>
  <c r="Q1648" i="1"/>
  <c r="Q1647" i="1"/>
  <c r="Q1646" i="1"/>
  <c r="Q1645" i="1"/>
  <c r="Q1644" i="1"/>
  <c r="Q1643" i="1"/>
  <c r="Q1642" i="1"/>
  <c r="Q1641" i="1"/>
  <c r="Q1640" i="1"/>
  <c r="Q1639" i="1"/>
  <c r="Q1638" i="1"/>
  <c r="Q1637" i="1"/>
  <c r="Q1636" i="1"/>
  <c r="Q1635" i="1"/>
  <c r="Q1634" i="1"/>
  <c r="Q1633" i="1"/>
  <c r="Q1632" i="1"/>
  <c r="Q1631" i="1"/>
  <c r="Q1630" i="1"/>
  <c r="Q1629" i="1"/>
  <c r="Q1628" i="1"/>
  <c r="Q1627" i="1"/>
  <c r="Q1626" i="1"/>
  <c r="Q1625" i="1"/>
  <c r="Q1624" i="1"/>
  <c r="Q1623" i="1"/>
  <c r="Q1622" i="1"/>
  <c r="Q1621" i="1"/>
  <c r="Q1620" i="1"/>
  <c r="Q1619" i="1"/>
  <c r="Q1618" i="1"/>
  <c r="Q1617" i="1"/>
  <c r="Q1616" i="1"/>
  <c r="Q1615" i="1"/>
  <c r="Q1614" i="1"/>
  <c r="Q1613" i="1"/>
  <c r="Q1612" i="1"/>
  <c r="Q1611" i="1"/>
  <c r="Q1610" i="1"/>
  <c r="Q1609" i="1"/>
  <c r="Q1608" i="1"/>
  <c r="Q1607" i="1"/>
  <c r="Q1606" i="1"/>
  <c r="Q1605" i="1"/>
  <c r="Q1604" i="1"/>
  <c r="Q1603" i="1"/>
  <c r="Q1602" i="1"/>
  <c r="Q1601" i="1"/>
  <c r="Q1600" i="1"/>
  <c r="Q1599" i="1"/>
  <c r="Q1598" i="1"/>
  <c r="Q1597" i="1"/>
  <c r="Q1596" i="1"/>
  <c r="Q1595" i="1"/>
  <c r="Q1594" i="1"/>
  <c r="Q1593" i="1"/>
  <c r="Q1592" i="1"/>
  <c r="Q1591" i="1"/>
  <c r="Q1590" i="1"/>
  <c r="Q1589" i="1"/>
  <c r="Q1588" i="1"/>
  <c r="Q1587" i="1"/>
  <c r="Q1586" i="1"/>
  <c r="Q1585" i="1"/>
  <c r="Q1584" i="1"/>
  <c r="Q1583" i="1"/>
  <c r="Q1582" i="1"/>
  <c r="Q1581" i="1"/>
  <c r="Q1580" i="1"/>
  <c r="Q1579" i="1"/>
  <c r="Q1578" i="1"/>
  <c r="Q1577" i="1"/>
  <c r="Q1576" i="1"/>
  <c r="Q1575" i="1"/>
  <c r="Q1574" i="1"/>
  <c r="Q1573" i="1"/>
  <c r="Q1572" i="1"/>
  <c r="Q1571" i="1"/>
  <c r="Q1570" i="1"/>
  <c r="Q1569" i="1"/>
  <c r="Q1568" i="1"/>
  <c r="Q1567" i="1"/>
  <c r="Q1566" i="1"/>
  <c r="Q1565" i="1"/>
  <c r="Q1564" i="1"/>
  <c r="Q1563" i="1"/>
  <c r="Q1562" i="1"/>
  <c r="Q1561" i="1"/>
  <c r="Q1560" i="1"/>
  <c r="Q1559" i="1"/>
  <c r="Q1558" i="1"/>
  <c r="Q1557" i="1"/>
  <c r="Q1556" i="1"/>
  <c r="Q1555" i="1"/>
  <c r="Q1554" i="1"/>
  <c r="Q1553" i="1"/>
  <c r="Q1552" i="1"/>
  <c r="Q1551" i="1"/>
  <c r="Q1550" i="1"/>
  <c r="Q1549" i="1"/>
  <c r="Q1548" i="1"/>
  <c r="Q1547" i="1"/>
  <c r="Q1546" i="1"/>
  <c r="Q1545" i="1"/>
  <c r="Q1544" i="1"/>
  <c r="Q1543" i="1"/>
  <c r="Q1542" i="1"/>
  <c r="Q1541" i="1"/>
  <c r="Q1540" i="1"/>
  <c r="Q1539" i="1"/>
  <c r="Q1538" i="1"/>
  <c r="Q1537" i="1"/>
  <c r="Q1536" i="1"/>
  <c r="Q1535" i="1"/>
  <c r="Q1534" i="1"/>
  <c r="Q1533" i="1"/>
  <c r="Q1532" i="1"/>
  <c r="Q1531" i="1"/>
  <c r="Q1530" i="1"/>
  <c r="Q1529" i="1"/>
  <c r="Q1528" i="1"/>
  <c r="Q1527" i="1"/>
  <c r="Q1526" i="1"/>
  <c r="Q1525" i="1"/>
  <c r="Q1524" i="1"/>
  <c r="Q1523" i="1"/>
  <c r="Q1522" i="1"/>
  <c r="Q1521" i="1"/>
  <c r="Q1520" i="1"/>
  <c r="Q1519" i="1"/>
  <c r="Q1518" i="1"/>
  <c r="Q1517" i="1"/>
  <c r="Q1516" i="1"/>
  <c r="Q1515" i="1"/>
  <c r="Q1514" i="1"/>
  <c r="Q1513" i="1"/>
  <c r="Q1512" i="1"/>
  <c r="Q1511" i="1"/>
  <c r="Q1510" i="1"/>
  <c r="Q1509" i="1"/>
  <c r="Q1508" i="1"/>
  <c r="Q1507" i="1"/>
  <c r="Q1506" i="1"/>
  <c r="Q1505" i="1"/>
  <c r="Q1504" i="1"/>
  <c r="Q1503" i="1"/>
  <c r="Q1502" i="1"/>
  <c r="Q1501" i="1"/>
  <c r="Q1500" i="1"/>
  <c r="Q1499" i="1"/>
  <c r="Q1498" i="1"/>
  <c r="Q1497" i="1"/>
  <c r="Q1496" i="1"/>
  <c r="Q1495" i="1"/>
  <c r="Q1494" i="1"/>
  <c r="Q1493" i="1"/>
  <c r="Q1492" i="1"/>
  <c r="Q1491" i="1"/>
  <c r="Q1490" i="1"/>
  <c r="Q1489" i="1"/>
  <c r="Q1488" i="1"/>
  <c r="Q1487" i="1"/>
  <c r="Q1486" i="1"/>
  <c r="Q1485" i="1"/>
  <c r="Q1484" i="1"/>
  <c r="Q1483" i="1"/>
  <c r="Q1482" i="1"/>
  <c r="Q1481" i="1"/>
  <c r="Q1480" i="1"/>
  <c r="Q1479" i="1"/>
  <c r="Q1478" i="1"/>
  <c r="Q1477" i="1"/>
  <c r="Q1476" i="1"/>
  <c r="Q1475" i="1"/>
  <c r="Q1474" i="1"/>
  <c r="Q1473" i="1"/>
  <c r="Q1472" i="1"/>
  <c r="Q1471" i="1"/>
  <c r="Q1470" i="1"/>
  <c r="Q1469" i="1"/>
  <c r="Q1468" i="1"/>
  <c r="Q1467" i="1"/>
  <c r="Q1466" i="1"/>
  <c r="Q1465" i="1"/>
  <c r="Q1464" i="1"/>
  <c r="Q1463" i="1"/>
  <c r="Q1462" i="1"/>
  <c r="Q1461" i="1"/>
  <c r="Q1460" i="1"/>
  <c r="Q1459" i="1"/>
  <c r="Q1458" i="1"/>
  <c r="Q1457" i="1"/>
  <c r="Q1456" i="1"/>
  <c r="Q1455" i="1"/>
  <c r="Q1454" i="1"/>
  <c r="Q1453" i="1"/>
  <c r="Q1452" i="1"/>
  <c r="Q1451" i="1"/>
  <c r="Q1450" i="1"/>
  <c r="Q1449" i="1"/>
  <c r="Q1448" i="1"/>
  <c r="Q1447" i="1"/>
  <c r="Q1446" i="1"/>
  <c r="Q1445" i="1"/>
  <c r="Q1444" i="1"/>
  <c r="Q1443" i="1"/>
  <c r="Q1442" i="1"/>
  <c r="Q1441" i="1"/>
  <c r="Q1440" i="1"/>
  <c r="Q1439" i="1"/>
  <c r="Q1438" i="1"/>
  <c r="Q1437" i="1"/>
  <c r="Q1436" i="1"/>
  <c r="Q1435" i="1"/>
  <c r="Q1434" i="1"/>
  <c r="Q1433" i="1"/>
  <c r="Q1432" i="1"/>
  <c r="Q1431" i="1"/>
  <c r="Q1430" i="1"/>
  <c r="Q1429" i="1"/>
  <c r="Q1428" i="1"/>
  <c r="Q1427" i="1"/>
  <c r="Q1426" i="1"/>
  <c r="Q1425" i="1"/>
  <c r="Q1424" i="1"/>
  <c r="Q1423" i="1"/>
  <c r="Q1422" i="1"/>
  <c r="Q1421" i="1"/>
  <c r="Q1420" i="1"/>
  <c r="Q1419" i="1"/>
  <c r="Q1418" i="1"/>
  <c r="Q1417" i="1"/>
  <c r="Q1416" i="1"/>
  <c r="Q1415" i="1"/>
  <c r="Q1414" i="1"/>
  <c r="Q1413" i="1"/>
  <c r="Q1412" i="1"/>
  <c r="Q1411" i="1"/>
  <c r="Q1410" i="1"/>
  <c r="Q1409" i="1"/>
  <c r="Q1408" i="1"/>
  <c r="Q1407" i="1"/>
  <c r="Q1406" i="1"/>
  <c r="Q1405" i="1"/>
  <c r="Q1404" i="1"/>
  <c r="Q1403" i="1"/>
  <c r="Q1402" i="1"/>
  <c r="Q1401" i="1"/>
  <c r="Q1400" i="1"/>
  <c r="Q1399" i="1"/>
  <c r="Q1398" i="1"/>
  <c r="Q1397" i="1"/>
  <c r="Q1396" i="1"/>
  <c r="Q1395" i="1"/>
  <c r="Q1394" i="1"/>
  <c r="Q1393" i="1"/>
  <c r="Q1392" i="1"/>
  <c r="Q1391" i="1"/>
  <c r="Q1390" i="1"/>
  <c r="Q1389" i="1"/>
  <c r="Q1388" i="1"/>
  <c r="Q1387" i="1"/>
  <c r="Q1386" i="1"/>
  <c r="Q1385" i="1"/>
  <c r="Q1384" i="1"/>
  <c r="Q1383" i="1"/>
  <c r="Q1382" i="1"/>
  <c r="Q1381" i="1"/>
  <c r="Q1380" i="1"/>
  <c r="Q1379" i="1"/>
  <c r="Q1378" i="1"/>
  <c r="Q1377" i="1"/>
  <c r="Q1376" i="1"/>
  <c r="Q1375" i="1"/>
  <c r="Q1374" i="1"/>
  <c r="Q1373" i="1"/>
  <c r="Q1372" i="1"/>
  <c r="Q1371" i="1"/>
  <c r="Q1370" i="1"/>
  <c r="Q1369" i="1"/>
  <c r="Q1368" i="1"/>
  <c r="Q1367" i="1"/>
  <c r="Q1366" i="1"/>
  <c r="Q1365" i="1"/>
  <c r="Q1364" i="1"/>
  <c r="Q1363" i="1"/>
  <c r="Q1362" i="1"/>
  <c r="Q1361" i="1"/>
  <c r="Q1360" i="1"/>
  <c r="Q1359" i="1"/>
  <c r="Q1358" i="1"/>
  <c r="Q1357" i="1"/>
  <c r="Q1356" i="1"/>
  <c r="Q1355" i="1"/>
  <c r="Q1354" i="1"/>
  <c r="Q1353" i="1"/>
  <c r="Q1352" i="1"/>
  <c r="Q1351" i="1"/>
  <c r="Q1350" i="1"/>
  <c r="Q1349" i="1"/>
  <c r="Q1348" i="1"/>
  <c r="Q1347" i="1"/>
  <c r="Q1346" i="1"/>
  <c r="Q1345" i="1"/>
  <c r="Q1344" i="1"/>
  <c r="Q1343" i="1"/>
  <c r="Q1342" i="1"/>
  <c r="Q1341" i="1"/>
  <c r="Q1340" i="1"/>
  <c r="Q1339" i="1"/>
  <c r="Q1338" i="1"/>
  <c r="Q1337" i="1"/>
  <c r="Q1336" i="1"/>
  <c r="Q1335" i="1"/>
  <c r="Q1334" i="1"/>
  <c r="Q1333" i="1"/>
  <c r="Q1332" i="1"/>
  <c r="Q1331" i="1"/>
  <c r="Q1330" i="1"/>
  <c r="Q1329" i="1"/>
  <c r="Q1328" i="1"/>
  <c r="Q1327" i="1"/>
  <c r="Q1326" i="1"/>
  <c r="Q1325" i="1"/>
  <c r="Q1324" i="1"/>
  <c r="Q1323" i="1"/>
  <c r="Q1322" i="1"/>
  <c r="Q1321" i="1"/>
  <c r="Q1320" i="1"/>
  <c r="Q1319" i="1"/>
  <c r="Q1318" i="1"/>
  <c r="Q1317" i="1"/>
  <c r="Q1316" i="1"/>
  <c r="Q1315" i="1"/>
  <c r="Q1314" i="1"/>
  <c r="Q1313" i="1"/>
  <c r="Q1312" i="1"/>
  <c r="Q1311" i="1"/>
  <c r="Q1310" i="1"/>
  <c r="Q1309" i="1"/>
  <c r="Q1308" i="1"/>
  <c r="Q1307" i="1"/>
  <c r="Q1306" i="1"/>
  <c r="Q1305" i="1"/>
  <c r="Q1304" i="1"/>
  <c r="Q1303" i="1"/>
  <c r="Q1302" i="1"/>
  <c r="Q1301" i="1"/>
  <c r="Q1300" i="1"/>
  <c r="Q1299" i="1"/>
  <c r="Q1298" i="1"/>
  <c r="Q1297" i="1"/>
  <c r="Q1296" i="1"/>
  <c r="Q1295" i="1"/>
  <c r="Q1294" i="1"/>
  <c r="Q1293" i="1"/>
  <c r="Q1292" i="1"/>
  <c r="Q1291" i="1"/>
  <c r="Q1290" i="1"/>
  <c r="Q1289" i="1"/>
  <c r="Q1288" i="1"/>
  <c r="Q1287" i="1"/>
  <c r="Q1286" i="1"/>
  <c r="Q1285" i="1"/>
  <c r="Q1284" i="1"/>
  <c r="Q1283" i="1"/>
  <c r="Q1282" i="1"/>
  <c r="Q1281" i="1"/>
  <c r="Q1280" i="1"/>
  <c r="Q1279" i="1"/>
  <c r="Q1278" i="1"/>
  <c r="Q1277" i="1"/>
  <c r="Q1276" i="1"/>
  <c r="Q1275" i="1"/>
  <c r="Q1274" i="1"/>
  <c r="Q1273" i="1"/>
  <c r="Q1272" i="1"/>
  <c r="Q1271" i="1"/>
  <c r="Q1270" i="1"/>
  <c r="Q1269" i="1"/>
  <c r="Q1268" i="1"/>
  <c r="Q1267" i="1"/>
  <c r="Q1266" i="1"/>
  <c r="Q1265" i="1"/>
  <c r="Q1264" i="1"/>
  <c r="Q1263" i="1"/>
  <c r="Q1262" i="1"/>
  <c r="Q1261" i="1"/>
  <c r="Q1260" i="1"/>
  <c r="Q1259" i="1"/>
  <c r="Q1258" i="1"/>
  <c r="Q1257" i="1"/>
  <c r="Q1256" i="1"/>
  <c r="Q1255" i="1"/>
  <c r="Q1254" i="1"/>
  <c r="Q1253" i="1"/>
  <c r="Q1252" i="1"/>
  <c r="Q1251" i="1"/>
  <c r="Q1250" i="1"/>
  <c r="Q1249" i="1"/>
  <c r="Q1248" i="1"/>
  <c r="Q1247" i="1"/>
  <c r="Q1246" i="1"/>
  <c r="Q1245" i="1"/>
  <c r="Q1244" i="1"/>
  <c r="Q1243" i="1"/>
  <c r="Q1242" i="1"/>
  <c r="Q1241" i="1"/>
  <c r="Q1240" i="1"/>
  <c r="Q1239" i="1"/>
  <c r="Q1238" i="1"/>
  <c r="Q1237" i="1"/>
  <c r="Q1236" i="1"/>
  <c r="Q1235" i="1"/>
  <c r="Q1234" i="1"/>
  <c r="Q1233" i="1"/>
  <c r="Q1232" i="1"/>
  <c r="Q1231" i="1"/>
  <c r="Q1230" i="1"/>
  <c r="Q1229" i="1"/>
  <c r="Q1228" i="1"/>
  <c r="Q1227" i="1"/>
  <c r="Q1226" i="1"/>
  <c r="Q1225" i="1"/>
  <c r="Q1224" i="1"/>
  <c r="Q1223" i="1"/>
  <c r="Q1222" i="1"/>
  <c r="Q1221" i="1"/>
  <c r="Q1220" i="1"/>
  <c r="Q1219" i="1"/>
  <c r="Q1218" i="1"/>
  <c r="Q1217" i="1"/>
  <c r="Q1216" i="1"/>
  <c r="Q1215" i="1"/>
  <c r="Q1214" i="1"/>
  <c r="Q1213" i="1"/>
  <c r="Q1212" i="1"/>
  <c r="Q1211" i="1"/>
  <c r="Q1210" i="1"/>
  <c r="Q1209" i="1"/>
  <c r="Q1208" i="1"/>
  <c r="Q1207" i="1"/>
  <c r="Q1206" i="1"/>
  <c r="Q1205" i="1"/>
  <c r="Q1204" i="1"/>
  <c r="Q1203" i="1"/>
  <c r="Q1202" i="1"/>
  <c r="Q1201" i="1"/>
  <c r="Q1200" i="1"/>
  <c r="Q1199" i="1"/>
  <c r="Q1198" i="1"/>
  <c r="Q1197" i="1"/>
  <c r="Q1196" i="1"/>
  <c r="Q1195" i="1"/>
  <c r="Q1194" i="1"/>
  <c r="Q1193" i="1"/>
  <c r="Q1192" i="1"/>
  <c r="Q1191" i="1"/>
  <c r="Q1190" i="1"/>
  <c r="Q1189" i="1"/>
  <c r="Q1188" i="1"/>
  <c r="Q1187" i="1"/>
  <c r="Q1186" i="1"/>
  <c r="Q1185" i="1"/>
  <c r="Q1184" i="1"/>
  <c r="Q1183" i="1"/>
  <c r="Q1182" i="1"/>
  <c r="Q1181" i="1"/>
  <c r="Q1180" i="1"/>
  <c r="Q1179" i="1"/>
  <c r="Q1178" i="1"/>
  <c r="Q1177" i="1"/>
  <c r="Q1176" i="1"/>
  <c r="Q1175" i="1"/>
  <c r="Q1174" i="1"/>
  <c r="Q1173" i="1"/>
  <c r="Q1172" i="1"/>
  <c r="Q1171" i="1"/>
  <c r="Q1170" i="1"/>
  <c r="Q1169" i="1"/>
  <c r="Q1168" i="1"/>
  <c r="Q1167" i="1"/>
  <c r="Q1166" i="1"/>
  <c r="Q1165" i="1"/>
  <c r="Q1164" i="1"/>
  <c r="Q1163" i="1"/>
  <c r="Q1162" i="1"/>
  <c r="Q1161" i="1"/>
  <c r="Q1160" i="1"/>
  <c r="Q1159" i="1"/>
  <c r="Q1158" i="1"/>
  <c r="Q1157" i="1"/>
  <c r="Q1156" i="1"/>
  <c r="Q1155" i="1"/>
  <c r="Q1154" i="1"/>
  <c r="Q1153" i="1"/>
  <c r="Q1152" i="1"/>
  <c r="Q1151" i="1"/>
  <c r="Q1150" i="1"/>
  <c r="Q1149" i="1"/>
  <c r="Q1148" i="1"/>
  <c r="Q1147" i="1"/>
  <c r="Q1146" i="1"/>
  <c r="Q1145" i="1"/>
  <c r="Q1144" i="1"/>
  <c r="Q1143" i="1"/>
  <c r="Q1142" i="1"/>
  <c r="Q1141" i="1"/>
  <c r="Q1140" i="1"/>
  <c r="Q1139" i="1"/>
  <c r="Q1138" i="1"/>
  <c r="Q1137" i="1"/>
  <c r="Q1136" i="1"/>
  <c r="Q1135" i="1"/>
  <c r="Q1134" i="1"/>
  <c r="Q1133" i="1"/>
  <c r="Q1132" i="1"/>
  <c r="Q1131" i="1"/>
  <c r="Q1130" i="1"/>
  <c r="Q1129" i="1"/>
  <c r="Q1128" i="1"/>
  <c r="Q1127" i="1"/>
  <c r="Q1126" i="1"/>
  <c r="Q1125" i="1"/>
  <c r="Q1124" i="1"/>
  <c r="Q1123" i="1"/>
  <c r="Q1122" i="1"/>
  <c r="Q1121" i="1"/>
  <c r="Q1120" i="1"/>
  <c r="Q1119" i="1"/>
  <c r="Q1118" i="1"/>
  <c r="Q1117" i="1"/>
  <c r="Q1116" i="1"/>
  <c r="Q1115" i="1"/>
  <c r="Q1114" i="1"/>
  <c r="Q1113" i="1"/>
  <c r="Q1112" i="1"/>
  <c r="Q1111" i="1"/>
  <c r="Q1110" i="1"/>
  <c r="Q1109" i="1"/>
  <c r="Q1108" i="1"/>
  <c r="Q1107" i="1"/>
  <c r="Q1106" i="1"/>
  <c r="Q1105" i="1"/>
  <c r="Q1104" i="1"/>
  <c r="Q1103" i="1"/>
  <c r="Q1102" i="1"/>
  <c r="Q1101" i="1"/>
  <c r="Q1100" i="1"/>
  <c r="Q1099" i="1"/>
  <c r="Q1098" i="1"/>
  <c r="Q1097" i="1"/>
  <c r="Q1096" i="1"/>
  <c r="Q1095" i="1"/>
  <c r="Q1094" i="1"/>
  <c r="Q1093" i="1"/>
  <c r="Q1092" i="1"/>
  <c r="Q1091" i="1"/>
  <c r="Q1090" i="1"/>
  <c r="Q1089" i="1"/>
  <c r="Q1088" i="1"/>
  <c r="Q1087" i="1"/>
  <c r="Q1086" i="1"/>
  <c r="Q1085" i="1"/>
  <c r="Q1084" i="1"/>
  <c r="Q1083" i="1"/>
  <c r="Q1082" i="1"/>
  <c r="Q1081" i="1"/>
  <c r="Q1080" i="1"/>
  <c r="Q1079" i="1"/>
  <c r="Q1078" i="1"/>
  <c r="Q1077" i="1"/>
  <c r="Q1076" i="1"/>
  <c r="Q1075" i="1"/>
  <c r="Q1074" i="1"/>
  <c r="Q1073" i="1"/>
  <c r="Q1072" i="1"/>
  <c r="Q1071" i="1"/>
  <c r="Q1070" i="1"/>
  <c r="Q1069" i="1"/>
  <c r="Q1068" i="1"/>
  <c r="Q1067" i="1"/>
  <c r="Q1066" i="1"/>
  <c r="Q1065" i="1"/>
  <c r="Q1064" i="1"/>
  <c r="Q1063" i="1"/>
  <c r="Q1062" i="1"/>
  <c r="Q1061" i="1"/>
  <c r="Q1060" i="1"/>
  <c r="Q1059" i="1"/>
  <c r="Q1058" i="1"/>
  <c r="Q1057" i="1"/>
  <c r="Q1056" i="1"/>
  <c r="Q1055" i="1"/>
  <c r="Q1054" i="1"/>
  <c r="Q1053" i="1"/>
  <c r="Q1052" i="1"/>
  <c r="Q1051" i="1"/>
  <c r="Q1050" i="1"/>
  <c r="Q1049" i="1"/>
  <c r="Q1048" i="1"/>
  <c r="Q1047" i="1"/>
  <c r="Q1046" i="1"/>
  <c r="Q1045" i="1"/>
  <c r="Q1044" i="1"/>
  <c r="Q1043" i="1"/>
  <c r="Q1042" i="1"/>
  <c r="Q1041" i="1"/>
  <c r="Q1040" i="1"/>
  <c r="Q1039" i="1"/>
  <c r="Q1038" i="1"/>
  <c r="Q1037" i="1"/>
  <c r="Q1036" i="1"/>
  <c r="Q1035" i="1"/>
  <c r="Q1034" i="1"/>
  <c r="Q1033" i="1"/>
  <c r="Q1032" i="1"/>
  <c r="Q1031" i="1"/>
  <c r="Q1030" i="1"/>
  <c r="Q1029" i="1"/>
  <c r="Q1028" i="1"/>
  <c r="Q1027" i="1"/>
  <c r="Q1026" i="1"/>
  <c r="Q1025" i="1"/>
  <c r="Q1024" i="1"/>
  <c r="Q1023" i="1"/>
  <c r="Q1022" i="1"/>
  <c r="Q1021" i="1"/>
  <c r="Q1020" i="1"/>
  <c r="Q1019" i="1"/>
  <c r="Q1018" i="1"/>
  <c r="Q1017" i="1"/>
  <c r="Q1016" i="1"/>
  <c r="Q1015" i="1"/>
  <c r="Q1014" i="1"/>
  <c r="Q1013" i="1"/>
  <c r="Q1012" i="1"/>
  <c r="Q1011" i="1"/>
  <c r="Q1010" i="1"/>
  <c r="Q1009" i="1"/>
  <c r="Q1008" i="1"/>
  <c r="Q1007" i="1"/>
  <c r="Q1006" i="1"/>
  <c r="Q1005" i="1"/>
  <c r="Q1004" i="1"/>
  <c r="Q1003" i="1"/>
  <c r="Q1002" i="1"/>
  <c r="Q1001" i="1"/>
  <c r="Q1000" i="1"/>
  <c r="Q999" i="1"/>
  <c r="Q998" i="1"/>
  <c r="Q997" i="1"/>
  <c r="Q996" i="1"/>
  <c r="Q995" i="1"/>
  <c r="Q994" i="1"/>
  <c r="Q993" i="1"/>
  <c r="Q992" i="1"/>
  <c r="Q991" i="1"/>
  <c r="Q990" i="1"/>
  <c r="Q989" i="1"/>
  <c r="Q988" i="1"/>
  <c r="Q987" i="1"/>
  <c r="Q986" i="1"/>
  <c r="Q985" i="1"/>
  <c r="Q984" i="1"/>
  <c r="Q983" i="1"/>
  <c r="Q982" i="1"/>
  <c r="Q981" i="1"/>
  <c r="Q980" i="1"/>
  <c r="Q979" i="1"/>
  <c r="Q978" i="1"/>
  <c r="Q977" i="1"/>
  <c r="Q976" i="1"/>
  <c r="Q975" i="1"/>
  <c r="Q974" i="1"/>
  <c r="Q973" i="1"/>
  <c r="Q972" i="1"/>
  <c r="Q971" i="1"/>
  <c r="Q970" i="1"/>
  <c r="Q969" i="1"/>
  <c r="Q968" i="1"/>
  <c r="Q967" i="1"/>
  <c r="Q966" i="1"/>
  <c r="Q965" i="1"/>
  <c r="Q964" i="1"/>
  <c r="Q963" i="1"/>
  <c r="Q962" i="1"/>
  <c r="Q961" i="1"/>
  <c r="Q960" i="1"/>
  <c r="Q959" i="1"/>
  <c r="Q958" i="1"/>
  <c r="Q957" i="1"/>
  <c r="Q956" i="1"/>
  <c r="Q955" i="1"/>
  <c r="Q954" i="1"/>
  <c r="Q953" i="1"/>
  <c r="Q952" i="1"/>
  <c r="Q951" i="1"/>
  <c r="Q950" i="1"/>
  <c r="Q949" i="1"/>
  <c r="Q948" i="1"/>
  <c r="Q947" i="1"/>
  <c r="Q946" i="1"/>
  <c r="Q945" i="1"/>
  <c r="Q944" i="1"/>
  <c r="Q943" i="1"/>
  <c r="Q942" i="1"/>
  <c r="Q941" i="1"/>
  <c r="Q940" i="1"/>
  <c r="Q939" i="1"/>
  <c r="Q938" i="1"/>
  <c r="Q937" i="1"/>
  <c r="Q936" i="1"/>
  <c r="Q935" i="1"/>
  <c r="Q934" i="1"/>
  <c r="Q933" i="1"/>
  <c r="Q932" i="1"/>
  <c r="Q931" i="1"/>
  <c r="Q930" i="1"/>
  <c r="Q929" i="1"/>
  <c r="Q928" i="1"/>
  <c r="Q927" i="1"/>
  <c r="Q926" i="1"/>
  <c r="Q925" i="1"/>
  <c r="Q924" i="1"/>
  <c r="Q923" i="1"/>
  <c r="Q922" i="1"/>
  <c r="Q921" i="1"/>
  <c r="Q920" i="1"/>
  <c r="Q919" i="1"/>
  <c r="Q918" i="1"/>
  <c r="Q917" i="1"/>
  <c r="Q916" i="1"/>
  <c r="Q915" i="1"/>
  <c r="Q914" i="1"/>
  <c r="Q913" i="1"/>
  <c r="Q912" i="1"/>
  <c r="Q911" i="1"/>
  <c r="Q910" i="1"/>
  <c r="Q909" i="1"/>
  <c r="Q908" i="1"/>
  <c r="Q907" i="1"/>
  <c r="Q906" i="1"/>
  <c r="Q905" i="1"/>
  <c r="Q904" i="1"/>
  <c r="Q903" i="1"/>
  <c r="Q902" i="1"/>
  <c r="Q901" i="1"/>
  <c r="Q900" i="1"/>
  <c r="Q899" i="1"/>
  <c r="Q898" i="1"/>
  <c r="Q897" i="1"/>
  <c r="Q896" i="1"/>
  <c r="Q895" i="1"/>
  <c r="Q894" i="1"/>
  <c r="Q893" i="1"/>
  <c r="Q892" i="1"/>
  <c r="Q891" i="1"/>
  <c r="Q890" i="1"/>
  <c r="Q889" i="1"/>
  <c r="Q888" i="1"/>
  <c r="Q887" i="1"/>
  <c r="Q886" i="1"/>
  <c r="Q885" i="1"/>
  <c r="Q884" i="1"/>
  <c r="Q883" i="1"/>
  <c r="Q882" i="1"/>
  <c r="Q881" i="1"/>
  <c r="Q880" i="1"/>
  <c r="Q879" i="1"/>
  <c r="Q878" i="1"/>
  <c r="Q877" i="1"/>
  <c r="Q876" i="1"/>
  <c r="Q875" i="1"/>
  <c r="Q874" i="1"/>
  <c r="Q873" i="1"/>
  <c r="Q872" i="1"/>
  <c r="Q871" i="1"/>
  <c r="Q870" i="1"/>
  <c r="Q869" i="1"/>
  <c r="Q868" i="1"/>
  <c r="Q867" i="1"/>
  <c r="Q866" i="1"/>
  <c r="Q865" i="1"/>
  <c r="Q864" i="1"/>
  <c r="Q863" i="1"/>
  <c r="Q862" i="1"/>
  <c r="Q861" i="1"/>
  <c r="Q860" i="1"/>
  <c r="Q859" i="1"/>
  <c r="Q858" i="1"/>
  <c r="Q857" i="1"/>
  <c r="Q856" i="1"/>
  <c r="Q855" i="1"/>
  <c r="Q854" i="1"/>
  <c r="Q853" i="1"/>
  <c r="Q852" i="1"/>
  <c r="Q851" i="1"/>
  <c r="Q850" i="1"/>
  <c r="Q849" i="1"/>
  <c r="Q848" i="1"/>
  <c r="Q847" i="1"/>
  <c r="Q846" i="1"/>
  <c r="Q845" i="1"/>
  <c r="Q844" i="1"/>
  <c r="Q843" i="1"/>
  <c r="Q842" i="1"/>
  <c r="Q841" i="1"/>
  <c r="Q840" i="1"/>
  <c r="Q839" i="1"/>
  <c r="Q838" i="1"/>
  <c r="Q837" i="1"/>
  <c r="Q836" i="1"/>
  <c r="Q835" i="1"/>
  <c r="Q834" i="1"/>
  <c r="Q833" i="1"/>
  <c r="Q832" i="1"/>
  <c r="Q831" i="1"/>
  <c r="Q830" i="1"/>
  <c r="Q829" i="1"/>
  <c r="Q828" i="1"/>
  <c r="Q827" i="1"/>
  <c r="Q826" i="1"/>
  <c r="Q825" i="1"/>
  <c r="Q824" i="1"/>
  <c r="Q823" i="1"/>
  <c r="Q822" i="1"/>
  <c r="Q821" i="1"/>
  <c r="Q820" i="1"/>
  <c r="Q819" i="1"/>
  <c r="Q818" i="1"/>
  <c r="Q817" i="1"/>
  <c r="Q816" i="1"/>
  <c r="Q815" i="1"/>
  <c r="Q814" i="1"/>
  <c r="Q813" i="1"/>
  <c r="Q812" i="1"/>
  <c r="Q811" i="1"/>
  <c r="Q810" i="1"/>
  <c r="Q809" i="1"/>
  <c r="Q808" i="1"/>
  <c r="Q807" i="1"/>
  <c r="Q806" i="1"/>
  <c r="Q805" i="1"/>
  <c r="Q804" i="1"/>
  <c r="Q803" i="1"/>
  <c r="Q802" i="1"/>
  <c r="Q801" i="1"/>
  <c r="Q800" i="1"/>
  <c r="Q799" i="1"/>
  <c r="Q798" i="1"/>
  <c r="Q797" i="1"/>
  <c r="Q796" i="1"/>
  <c r="Q795" i="1"/>
  <c r="Q794" i="1"/>
  <c r="Q793" i="1"/>
  <c r="Q792" i="1"/>
  <c r="Q791" i="1"/>
  <c r="Q790" i="1"/>
  <c r="Q789" i="1"/>
  <c r="Q788" i="1"/>
  <c r="Q787" i="1"/>
  <c r="Q786" i="1"/>
  <c r="Q785" i="1"/>
  <c r="Q784" i="1"/>
  <c r="Q783" i="1"/>
  <c r="Q782" i="1"/>
  <c r="Q781" i="1"/>
  <c r="Q780" i="1"/>
  <c r="Q779" i="1"/>
  <c r="Q778" i="1"/>
  <c r="Q777" i="1"/>
  <c r="Q776" i="1"/>
  <c r="Q775" i="1"/>
  <c r="Q774" i="1"/>
  <c r="Q773" i="1"/>
  <c r="Q772" i="1"/>
  <c r="Q771" i="1"/>
  <c r="Q770" i="1"/>
  <c r="Q343" i="1"/>
  <c r="Q342" i="1"/>
  <c r="Q341" i="1"/>
  <c r="Q340" i="1"/>
  <c r="Q339" i="1"/>
  <c r="Q338" i="1"/>
  <c r="Q337" i="1"/>
  <c r="Q336" i="1"/>
  <c r="Q335" i="1"/>
  <c r="Q334" i="1"/>
  <c r="Q333" i="1"/>
  <c r="Q332" i="1"/>
  <c r="Q331" i="1"/>
  <c r="Q330" i="1"/>
  <c r="Q329" i="1"/>
  <c r="Q328" i="1"/>
  <c r="Q327" i="1"/>
  <c r="Q326" i="1"/>
  <c r="Q325" i="1"/>
  <c r="Q324" i="1"/>
  <c r="Q323" i="1"/>
  <c r="Q322" i="1"/>
  <c r="Q321" i="1"/>
  <c r="Q320" i="1"/>
  <c r="Q319" i="1"/>
  <c r="Q318" i="1"/>
  <c r="Q317" i="1"/>
  <c r="Q316" i="1"/>
  <c r="Q315" i="1"/>
  <c r="Q314" i="1"/>
  <c r="Q313" i="1"/>
  <c r="Q312" i="1"/>
  <c r="Q311" i="1"/>
  <c r="Q310" i="1"/>
  <c r="Q309" i="1"/>
  <c r="Q308" i="1"/>
  <c r="Q307" i="1"/>
  <c r="Q306" i="1"/>
  <c r="Q305" i="1"/>
  <c r="Q304" i="1"/>
  <c r="Q303" i="1"/>
  <c r="Q302" i="1"/>
  <c r="Q301" i="1"/>
  <c r="Q300" i="1"/>
  <c r="Q299" i="1"/>
  <c r="Q298" i="1"/>
  <c r="Q297" i="1"/>
  <c r="Q296" i="1"/>
  <c r="Q295" i="1"/>
  <c r="Q294" i="1"/>
  <c r="Q293" i="1"/>
  <c r="Q292" i="1"/>
  <c r="Q291" i="1"/>
  <c r="Q290" i="1"/>
  <c r="Q289" i="1"/>
  <c r="Q288" i="1"/>
  <c r="Q287" i="1"/>
  <c r="Q286" i="1"/>
  <c r="Q285" i="1"/>
  <c r="Q284" i="1"/>
  <c r="Q283" i="1"/>
  <c r="Q282" i="1"/>
  <c r="Q281" i="1"/>
  <c r="Q280" i="1"/>
  <c r="Q279" i="1"/>
  <c r="Q278" i="1"/>
  <c r="Q277" i="1"/>
  <c r="Q276" i="1"/>
  <c r="Q275" i="1"/>
  <c r="Q274" i="1"/>
  <c r="Q273" i="1"/>
  <c r="Q272" i="1"/>
  <c r="Q271" i="1"/>
  <c r="Q270" i="1"/>
  <c r="Q269" i="1"/>
  <c r="Q268" i="1"/>
  <c r="Q267" i="1"/>
  <c r="Q266" i="1"/>
  <c r="Q265" i="1"/>
  <c r="Q264" i="1"/>
  <c r="Q263" i="1"/>
  <c r="Q262" i="1"/>
  <c r="Q261" i="1"/>
  <c r="Q260" i="1"/>
  <c r="Q259" i="1"/>
  <c r="Q258" i="1"/>
  <c r="Q257" i="1"/>
  <c r="Q256" i="1"/>
  <c r="Q255" i="1"/>
  <c r="Q254" i="1"/>
  <c r="Q253" i="1"/>
  <c r="Q252" i="1"/>
  <c r="Q251" i="1"/>
  <c r="Q250" i="1"/>
  <c r="Q249" i="1"/>
  <c r="Q248" i="1"/>
  <c r="Q247" i="1"/>
  <c r="Q246" i="1"/>
  <c r="Q245" i="1"/>
  <c r="Q244" i="1"/>
  <c r="Q243" i="1"/>
  <c r="Q242" i="1"/>
  <c r="Q241" i="1"/>
  <c r="Q240" i="1"/>
  <c r="Q239" i="1"/>
  <c r="Q238" i="1"/>
  <c r="Q237" i="1"/>
  <c r="Q236" i="1"/>
  <c r="Q235" i="1"/>
  <c r="Q234" i="1"/>
  <c r="Q233" i="1"/>
  <c r="Q232" i="1"/>
  <c r="Q231" i="1"/>
  <c r="Q230" i="1"/>
  <c r="Q229" i="1"/>
  <c r="Q228" i="1"/>
  <c r="Q227" i="1"/>
  <c r="Q226" i="1"/>
  <c r="Q225" i="1"/>
  <c r="Q224" i="1"/>
  <c r="Q223" i="1"/>
  <c r="Q222" i="1"/>
  <c r="Q221" i="1"/>
  <c r="Q220" i="1"/>
  <c r="Q219" i="1"/>
  <c r="Q218" i="1"/>
  <c r="Q217" i="1"/>
  <c r="Q216" i="1"/>
  <c r="Q215" i="1"/>
  <c r="Q214" i="1"/>
  <c r="Q213" i="1"/>
  <c r="Q212" i="1"/>
  <c r="Q211" i="1"/>
  <c r="Q210" i="1"/>
  <c r="Q209" i="1"/>
  <c r="Q208" i="1"/>
  <c r="Q207" i="1"/>
  <c r="Q206" i="1"/>
  <c r="Q205" i="1"/>
  <c r="Q204" i="1"/>
  <c r="Q203" i="1"/>
  <c r="Q202" i="1"/>
  <c r="Q201" i="1"/>
  <c r="Q200" i="1"/>
  <c r="Q199" i="1"/>
  <c r="Q198" i="1"/>
  <c r="Q197" i="1"/>
  <c r="Q196" i="1"/>
  <c r="Q195" i="1"/>
  <c r="Q194" i="1"/>
  <c r="Q193" i="1"/>
  <c r="Q192" i="1"/>
  <c r="Q191" i="1"/>
  <c r="Q190" i="1"/>
  <c r="Q189" i="1"/>
  <c r="Q188" i="1"/>
  <c r="Q187" i="1"/>
  <c r="Q186" i="1"/>
  <c r="Q185" i="1"/>
  <c r="Q184" i="1"/>
  <c r="Q183" i="1"/>
  <c r="Q182" i="1"/>
  <c r="Q181" i="1"/>
  <c r="Q180" i="1"/>
  <c r="Q179" i="1"/>
  <c r="Q178" i="1"/>
  <c r="Q177" i="1"/>
  <c r="Q176" i="1"/>
  <c r="Q175" i="1"/>
  <c r="Q174" i="1"/>
  <c r="Q173" i="1"/>
  <c r="Q172" i="1"/>
  <c r="Q171" i="1"/>
  <c r="Q170" i="1"/>
  <c r="Q169" i="1"/>
  <c r="Q168" i="1"/>
  <c r="Q167" i="1"/>
  <c r="Q166" i="1"/>
  <c r="Q165" i="1"/>
  <c r="Q164" i="1"/>
  <c r="Q163" i="1"/>
  <c r="Q162" i="1"/>
  <c r="Q161" i="1"/>
  <c r="Q160" i="1"/>
  <c r="Q159" i="1"/>
  <c r="Q158" i="1"/>
  <c r="Q157" i="1"/>
  <c r="Q156" i="1"/>
  <c r="Q155" i="1"/>
  <c r="Q154" i="1"/>
  <c r="Q153" i="1"/>
  <c r="Q152" i="1"/>
  <c r="Q151" i="1"/>
  <c r="Q150" i="1"/>
  <c r="Q149" i="1"/>
  <c r="Q148" i="1"/>
  <c r="Q147" i="1"/>
  <c r="Q146" i="1"/>
  <c r="Q145" i="1"/>
  <c r="Q144" i="1"/>
  <c r="Q143" i="1"/>
  <c r="Q142" i="1"/>
  <c r="Q141" i="1"/>
  <c r="Q140" i="1"/>
  <c r="Q139" i="1"/>
  <c r="Q138" i="1"/>
  <c r="Q137" i="1"/>
  <c r="Q136" i="1"/>
  <c r="Q135" i="1"/>
  <c r="Q134" i="1"/>
  <c r="Q133" i="1"/>
  <c r="Q132" i="1"/>
  <c r="Q131" i="1"/>
  <c r="Q130" i="1"/>
  <c r="Q129" i="1"/>
  <c r="Q128" i="1"/>
  <c r="Q127" i="1"/>
  <c r="Q126" i="1"/>
  <c r="Q125" i="1"/>
  <c r="Q124" i="1"/>
  <c r="Q123" i="1"/>
  <c r="Q122" i="1"/>
  <c r="Q121" i="1"/>
  <c r="Q120" i="1"/>
  <c r="Q119" i="1"/>
  <c r="Q118" i="1"/>
  <c r="Q117" i="1"/>
  <c r="Q116" i="1"/>
  <c r="Q115" i="1"/>
  <c r="Q114" i="1"/>
  <c r="Q113" i="1"/>
  <c r="Q112" i="1"/>
  <c r="Q111" i="1"/>
  <c r="Q110" i="1"/>
  <c r="Q109" i="1"/>
  <c r="Q108" i="1"/>
  <c r="Q107" i="1"/>
  <c r="Q106" i="1"/>
  <c r="Q105" i="1"/>
  <c r="Q104" i="1"/>
  <c r="Q103" i="1"/>
  <c r="Q102" i="1"/>
  <c r="Q101" i="1"/>
  <c r="Q100" i="1"/>
  <c r="Q99" i="1"/>
  <c r="Q98" i="1"/>
  <c r="Q97" i="1"/>
  <c r="Q96" i="1"/>
  <c r="Q95" i="1"/>
  <c r="Q94" i="1"/>
  <c r="Q93" i="1"/>
  <c r="Q92" i="1"/>
  <c r="Q91" i="1"/>
  <c r="Q90" i="1"/>
  <c r="Q89" i="1"/>
  <c r="Q88" i="1"/>
  <c r="Q87" i="1"/>
  <c r="Q86" i="1"/>
  <c r="Q85" i="1"/>
  <c r="Q84" i="1"/>
  <c r="Q83" i="1"/>
  <c r="Q82" i="1"/>
  <c r="Q81" i="1"/>
  <c r="Q80" i="1"/>
  <c r="Q79" i="1"/>
  <c r="Q78" i="1"/>
  <c r="Q77" i="1"/>
  <c r="Q76" i="1"/>
  <c r="Q75" i="1"/>
  <c r="Q74" i="1"/>
  <c r="Q73" i="1"/>
  <c r="Q72" i="1"/>
  <c r="Q71" i="1"/>
  <c r="Q70" i="1"/>
  <c r="Q69" i="1"/>
  <c r="Q68" i="1"/>
  <c r="Q67" i="1"/>
  <c r="Q66" i="1"/>
  <c r="Q65" i="1"/>
  <c r="Q64" i="1"/>
  <c r="Q63" i="1"/>
  <c r="Q62" i="1"/>
  <c r="Q61" i="1"/>
  <c r="Q60" i="1"/>
  <c r="Q59" i="1"/>
  <c r="Q58" i="1"/>
  <c r="Q57" i="1"/>
  <c r="Q56" i="1"/>
  <c r="Q55" i="1"/>
  <c r="Q54" i="1"/>
  <c r="Q53" i="1"/>
  <c r="Q52" i="1"/>
  <c r="Q51" i="1"/>
  <c r="Q50" i="1"/>
  <c r="Q49" i="1"/>
  <c r="Q48" i="1"/>
  <c r="Q47" i="1"/>
  <c r="Q46" i="1"/>
  <c r="Q45" i="1"/>
  <c r="Q44" i="1"/>
  <c r="Q43" i="1"/>
  <c r="Q42" i="1"/>
  <c r="Q41" i="1"/>
  <c r="Q40" i="1"/>
  <c r="Q39" i="1"/>
  <c r="Q38" i="1"/>
  <c r="Q37" i="1"/>
  <c r="Q36" i="1"/>
  <c r="Q35" i="1"/>
  <c r="Q34" i="1"/>
  <c r="Q33" i="1"/>
  <c r="Q32" i="1"/>
  <c r="Q31" i="1"/>
  <c r="Q30" i="1"/>
  <c r="Q29" i="1"/>
  <c r="Q28" i="1"/>
  <c r="Q27" i="1"/>
  <c r="Q26" i="1"/>
  <c r="Q25" i="1"/>
  <c r="Q24" i="1"/>
  <c r="Q23" i="1"/>
  <c r="Q22" i="1"/>
  <c r="Q21" i="1"/>
  <c r="Q20" i="1"/>
  <c r="Q19" i="1"/>
  <c r="Q18" i="1"/>
  <c r="Q17" i="1"/>
  <c r="Q16" i="1"/>
  <c r="Q15" i="1"/>
  <c r="Q14" i="1"/>
  <c r="Q13" i="1"/>
  <c r="Q12" i="1"/>
  <c r="Q11" i="1"/>
  <c r="Q10" i="1"/>
  <c r="Q9" i="1"/>
  <c r="Q8" i="1"/>
  <c r="Q7" i="1"/>
  <c r="Q6" i="1"/>
  <c r="Q5" i="1"/>
  <c r="Q4" i="1"/>
  <c r="Q3" i="1"/>
  <c r="Q2" i="1"/>
  <c r="B39" i="6"/>
  <c r="B38" i="6"/>
  <c r="B37" i="6"/>
  <c r="B36" i="6"/>
  <c r="B35" i="6"/>
  <c r="B34" i="6"/>
  <c r="B33" i="6"/>
  <c r="B32" i="6"/>
  <c r="B31" i="6"/>
  <c r="B30" i="6"/>
  <c r="B29" i="6"/>
  <c r="B28" i="6"/>
  <c r="B27" i="6"/>
  <c r="B26" i="6"/>
  <c r="B25" i="6"/>
  <c r="B24" i="6"/>
  <c r="B23" i="6"/>
  <c r="B22" i="6"/>
  <c r="B21" i="6"/>
  <c r="B20" i="6"/>
  <c r="B19" i="6"/>
  <c r="B18" i="6"/>
  <c r="B17" i="6"/>
  <c r="B16" i="6"/>
  <c r="B15" i="6"/>
  <c r="H15" i="6" l="1"/>
  <c r="D15" i="6"/>
  <c r="G15" i="6"/>
  <c r="C15" i="6"/>
  <c r="F15" i="6"/>
  <c r="I15" i="6"/>
  <c r="E15" i="6"/>
  <c r="H16" i="6"/>
  <c r="D16" i="6"/>
  <c r="G16" i="6"/>
  <c r="C16" i="6"/>
  <c r="F16" i="6"/>
  <c r="I16" i="6"/>
  <c r="E16" i="6"/>
  <c r="H17" i="6"/>
  <c r="D17" i="6"/>
  <c r="G17" i="6"/>
  <c r="C17" i="6"/>
  <c r="F17" i="6"/>
  <c r="I17" i="6"/>
  <c r="E17" i="6"/>
  <c r="H18" i="6"/>
  <c r="D18" i="6"/>
  <c r="G18" i="6"/>
  <c r="C18" i="6"/>
  <c r="F18" i="6"/>
  <c r="I18" i="6"/>
  <c r="E18" i="6"/>
  <c r="H19" i="6"/>
  <c r="D19" i="6"/>
  <c r="G19" i="6"/>
  <c r="C19" i="6"/>
  <c r="F19" i="6"/>
  <c r="I19" i="6"/>
  <c r="E19" i="6"/>
  <c r="H20" i="6"/>
  <c r="D20" i="6"/>
  <c r="G20" i="6"/>
  <c r="C20" i="6"/>
  <c r="F20" i="6"/>
  <c r="I20" i="6"/>
  <c r="E20" i="6"/>
  <c r="H21" i="6"/>
  <c r="D21" i="6"/>
  <c r="G21" i="6"/>
  <c r="C21" i="6"/>
  <c r="F21" i="6"/>
  <c r="I21" i="6"/>
  <c r="E21" i="6"/>
  <c r="H22" i="6"/>
  <c r="D22" i="6"/>
  <c r="G22" i="6"/>
  <c r="C22" i="6"/>
  <c r="F22" i="6"/>
  <c r="I22" i="6"/>
  <c r="E22" i="6"/>
  <c r="H23" i="6"/>
  <c r="D23" i="6"/>
  <c r="G23" i="6"/>
  <c r="C23" i="6"/>
  <c r="F23" i="6"/>
  <c r="I23" i="6"/>
  <c r="E23" i="6"/>
  <c r="H24" i="6"/>
  <c r="D24" i="6"/>
  <c r="G24" i="6"/>
  <c r="C24" i="6"/>
  <c r="F24" i="6"/>
  <c r="I24" i="6"/>
  <c r="E24" i="6"/>
  <c r="H25" i="6"/>
  <c r="D25" i="6"/>
  <c r="G25" i="6"/>
  <c r="C25" i="6"/>
  <c r="F25" i="6"/>
  <c r="I25" i="6"/>
  <c r="E25" i="6"/>
  <c r="H26" i="6"/>
  <c r="D26" i="6"/>
  <c r="G26" i="6"/>
  <c r="C26" i="6"/>
  <c r="F26" i="6"/>
  <c r="I26" i="6"/>
  <c r="E26" i="6"/>
  <c r="H27" i="6"/>
  <c r="D27" i="6"/>
  <c r="G27" i="6"/>
  <c r="C27" i="6"/>
  <c r="F27" i="6"/>
  <c r="I27" i="6"/>
  <c r="E27" i="6"/>
  <c r="H28" i="6"/>
  <c r="D28" i="6"/>
  <c r="G28" i="6"/>
  <c r="C28" i="6"/>
  <c r="F28" i="6"/>
  <c r="I28" i="6"/>
  <c r="E28" i="6"/>
  <c r="H29" i="6"/>
  <c r="D29" i="6"/>
  <c r="G29" i="6"/>
  <c r="C29" i="6"/>
  <c r="F29" i="6"/>
  <c r="I29" i="6"/>
  <c r="E29" i="6"/>
  <c r="H30" i="6"/>
  <c r="D30" i="6"/>
  <c r="G30" i="6"/>
  <c r="C30" i="6"/>
  <c r="F30" i="6"/>
  <c r="I30" i="6"/>
  <c r="E30" i="6"/>
  <c r="H31" i="6"/>
  <c r="D31" i="6"/>
  <c r="G31" i="6"/>
  <c r="C31" i="6"/>
  <c r="F31" i="6"/>
  <c r="I31" i="6"/>
  <c r="E31" i="6"/>
  <c r="H32" i="6"/>
  <c r="D32" i="6"/>
  <c r="G32" i="6"/>
  <c r="C32" i="6"/>
  <c r="F32" i="6"/>
  <c r="I32" i="6"/>
  <c r="E32" i="6"/>
  <c r="H33" i="6"/>
  <c r="D33" i="6"/>
  <c r="G33" i="6"/>
  <c r="C33" i="6"/>
  <c r="F33" i="6"/>
  <c r="I33" i="6"/>
  <c r="E33" i="6"/>
  <c r="H34" i="6"/>
  <c r="D34" i="6"/>
  <c r="G34" i="6"/>
  <c r="C34" i="6"/>
  <c r="F34" i="6"/>
  <c r="I34" i="6"/>
  <c r="E34" i="6"/>
  <c r="H35" i="6"/>
  <c r="D35" i="6"/>
  <c r="G35" i="6"/>
  <c r="C35" i="6"/>
  <c r="F35" i="6"/>
  <c r="I35" i="6"/>
  <c r="E35" i="6"/>
  <c r="H36" i="6"/>
  <c r="D36" i="6"/>
  <c r="G36" i="6"/>
  <c r="C36" i="6"/>
  <c r="F36" i="6"/>
  <c r="I36" i="6"/>
  <c r="E36" i="6"/>
  <c r="H37" i="6"/>
  <c r="D37" i="6"/>
  <c r="G37" i="6"/>
  <c r="C37" i="6"/>
  <c r="F37" i="6"/>
  <c r="I37" i="6"/>
  <c r="E37" i="6"/>
  <c r="H38" i="6"/>
  <c r="D38" i="6"/>
  <c r="G38" i="6"/>
  <c r="C38" i="6"/>
  <c r="F38" i="6"/>
  <c r="I38" i="6"/>
  <c r="E38" i="6"/>
  <c r="H39" i="6"/>
  <c r="D39" i="6"/>
  <c r="G39" i="6"/>
  <c r="C39" i="6"/>
  <c r="F39" i="6"/>
  <c r="I39" i="6"/>
  <c r="E39" i="6"/>
  <c r="C14" i="6" l="1"/>
  <c r="E14" i="6"/>
  <c r="G14" i="6"/>
  <c r="I14" i="6"/>
  <c r="D14" i="6"/>
  <c r="F14" i="6"/>
  <c r="H14" i="6"/>
</calcChain>
</file>

<file path=xl/sharedStrings.xml><?xml version="1.0" encoding="utf-8"?>
<sst xmlns="http://schemas.openxmlformats.org/spreadsheetml/2006/main" count="8536" uniqueCount="1919">
  <si>
    <t>Fecha</t>
  </si>
  <si>
    <t>Responsable Asignado</t>
  </si>
  <si>
    <t>Estado</t>
  </si>
  <si>
    <t>Dirección de correo electrónico</t>
  </si>
  <si>
    <t xml:space="preserve">Nombre del solicitante </t>
  </si>
  <si>
    <t>Área al cual pertenece el solicitante</t>
  </si>
  <si>
    <t>Tipo de solicitud</t>
  </si>
  <si>
    <t>especialización</t>
  </si>
  <si>
    <t>Adjunte archivos relacionados</t>
  </si>
  <si>
    <t>Público al cual usted desea informar:</t>
  </si>
  <si>
    <t>Indique la fecha del evento o fecha de publicación</t>
  </si>
  <si>
    <t xml:space="preserve">¿Esta publicación es requerida por alguna regulación o ley? Indique cuál. </t>
  </si>
  <si>
    <t xml:space="preserve">Certifico que la información proporcionada está completa y es suficiente para el adecuado desempeño por parte de la UCIC. Así mismo, certifico que este requerimiento se hace con tiempo suficiente para su ejecución, y que la UCIC tiene un flujo de trabajo pre-existente, por lo que incluirán este requerimiento de la mejor manera posible en el tráfico de solicitudes para dar cumplimiento al mismo. </t>
  </si>
  <si>
    <t>Certifico que el requerimiento y la información suministrada cuenta con el Vo.Bo. del director o jefe del área u organizador.</t>
  </si>
  <si>
    <t>Fecha de completado</t>
  </si>
  <si>
    <t>--mes--</t>
  </si>
  <si>
    <t>Diana Abadia</t>
  </si>
  <si>
    <t>Cancelado</t>
  </si>
  <si>
    <t>Oficina Comunicaciones</t>
  </si>
  <si>
    <t>Diego Quintero</t>
  </si>
  <si>
    <t>UNIDAD DE COMUNICACIONES E IMAGEN CORPORATIVA</t>
  </si>
  <si>
    <t>Divulgación de información, Diseño de piezas gráficas</t>
  </si>
  <si>
    <t xml:space="preserve">Esto es una prueba! Lorem ipsum dolor sit amet, consectetur adipiscing elit. Curabitur eu eleifend diam, at ultricies lectus. Mauris dui lacus, varius et elementum eget, vulputate vitae nibh. Nullam nibh lacus, sollicitudin vitae laoreet nec, gravida ac ante. Nullam sodales tellus non nulla feugiat, eget eleifend nulla porta. Proin aliquet sollicitudin ex ut ultrices. Nullam feugiat, ligula a faucibus lobortis, enim augue luctus metus, sed fermentum arcu ligula vitae nunc. Vestibulum nec lacinia diam, non ultrices magna. Pellentesque arcu ipsum, aliquet et suscipit vel, sodales vel libero. Nunc faucibus quam nec augue fringilla pharetra. Ut sit amet tellus dapibus enim sollicitudin aliquet. Integer ut dui nec lectus ullamcorper semper vitae vitae urna. Ut euismod imperdiet diam, nec iaculis nulla finibus vitae.
Sed cursus tempus erat, sed blandit risus aliquam vel. Duis rhoncus ornare justo, nec suscipit arcu sagittis sed. Ut sed laoreet tortor, vitae hendrerit mauris. Proin facilisis, elit in facilisis viverra, ante purus iaculis velit, a pharetra nisl mauris quis nibh. Donec luctus sit amet risus a rutrum. Curabitur congue ultrices sagittis. Ut pretium purus ut quam porta venenatis.
</t>
  </si>
  <si>
    <t>https://drive.google.com/open?id=1ZsZ-k5OcBxYvfyDzOSceaoWuMvwqvd_y, https://drive.google.com/open?id=1llDWvPqvnTr3xOtuaa4KmKORUawsaX9W, https://drive.google.com/open?id=1c2ESLdm2VLdFpg3AM7Rf92yQ1N6-9m__</t>
  </si>
  <si>
    <t>Estudiantes, Administrativos y contratistas</t>
  </si>
  <si>
    <t>No</t>
  </si>
  <si>
    <t>Sí</t>
  </si>
  <si>
    <t>Completado</t>
  </si>
  <si>
    <t>Nuevo</t>
  </si>
  <si>
    <t>Carolina Muñoz</t>
  </si>
  <si>
    <t xml:space="preserve">esto es una prueba </t>
  </si>
  <si>
    <t>Estudiantes, Ciudadanía en general</t>
  </si>
  <si>
    <t>no</t>
  </si>
  <si>
    <t>Johan Pinillo</t>
  </si>
  <si>
    <t>Detenido</t>
  </si>
  <si>
    <t>CAROLINA ABELLA LEON</t>
  </si>
  <si>
    <t>Carolina Abella Leon</t>
  </si>
  <si>
    <t>FACULTAD DE SALUD Y REHABILITACIÓN</t>
  </si>
  <si>
    <t>Edición de videos</t>
  </si>
  <si>
    <t>Requiero información necesaria sobre los elementos que se deben tener en cuenta para el desarrollo de un video. El video sera un cuento en Lengua de Señas Colombiana que sera entregado a instituciones educativas oficiales.</t>
  </si>
  <si>
    <t>Docentes, Estudiantes</t>
  </si>
  <si>
    <t>Maria Fernanda Vallejo</t>
  </si>
  <si>
    <t>Daniela Trujillo Candelo</t>
  </si>
  <si>
    <t>UNIDAD DE BIENESTAR UNIVERSITARIO</t>
  </si>
  <si>
    <t>Diseño de piezas gráficas</t>
  </si>
  <si>
    <t>Solicito amablemente realizar una imagen o infografía que detalle de una manera agradable y llamativa información sobre la solicitud de citas psicológicas a estudiantes que presentan crisis de carrera o dificultades en su programa académico por incompatibilidad vocacional/profesional.  
A continuación el detalle de la información:
Sientes que….
·         Tienes poco interés en asistir a clase
·         Careces de habilidades o capacidades para desempeñarte en la carrera que elegiste
·         No tiene sentido tener un título profesional
·         No se cumplieron tus expectativas en la carrera que elegiste
·         No estás interesad@ en trabajar en lo que estudiaste
·         No tienes claras las opciones de empleo que te da la carrera que elegiste
·         Sientes que no elegiste correctamente la carrera o la institución
Puedes estar experimentando una crisis de carrera
Y ahora … ¿qué hago?
¡No estas sol@¡
Escríbenos al correo electrónico citaspsicologia@endeporte.edu.co
coloca en el asunto: crisis de carrera (resaltar esta parte)
Incluye: nombre completo, documento de identificación, programa académico, celular y amplia disponibilidad horaria.
Te responderemos lo más pronto posible para brindarte un espacio de escucha y orientación.</t>
  </si>
  <si>
    <t>Estudiantes</t>
  </si>
  <si>
    <t xml:space="preserve">Diseño de piezas gráficas alusivas a la promoción del diálogo y construcción de ideas para stories y feed </t>
  </si>
  <si>
    <t>Ciudadanía en general</t>
  </si>
  <si>
    <t>SANDRA MARCELA ZUNIGA BOLIVAR</t>
  </si>
  <si>
    <t>Sandra Marcela Zuñiga Bolivar</t>
  </si>
  <si>
    <t xml:space="preserve">la solicitud radica en el diseño de una pieza publicitaria para un foro que se realizará el próximo 26 de mayo de 2021 de 6: 00 a 8: 30 pm. este foro se hace desde la unidad técnica de investigación específicamente del grupo invendto de terapia ocupacional, con el apoyo de bienestar universitario . dentro del equipo organizador está la unidad central del valle y la universidad cooperativa de Colombia 
datos del evento
Nombre del evento: Foro: Reflexiones sobre los ajustes razonables: una postura de análisis de la discapacidad y la intersectorialidad
Fecha: 26 de mayo de 2021
Hora: 6:00 – 8:30 pm
Lugar: Sala RUAF
A quien va dirigido: estudiantes de la institución universitaria escuela nacional del deporte, universidad cooperativa de Colombia seccional Bogotá y unidad central de valle 
Cronogramas: tener la pieza diseñada y aprobada para el 14 de mayo de 2021
Quien organiza: institución universitaria escuela nacional del deporte, Grupo de investigación de Terapia Ocupacional Invendto – Bienestar Universitario 
logos de patrocinadores en buena calidad
Nombre y datos de contacto de persona responsable de ampliar la información sobre el tema : Sandra marcela Zúñiga Bolívar cel 3164675997.
</t>
  </si>
  <si>
    <t>https://drive.google.com/open?id=1Nc6cVrHXBK5xVPr93xWKFyKKe0fpgpOw, https://drive.google.com/open?id=1jAOdlG6clrDbczNOH6NZXxIfEmYLlXgq, https://drive.google.com/open?id=1_XU9LiUdX6GuT_oyTAMebH7jNbZVh4FC, https://drive.google.com/open?id=1hKbirY9Kc1agpwUq075UpXj5lR7wp9jk, https://drive.google.com/open?id=1z5AeETciX5-mG-62BzTcRCfryocWqNwm, https://drive.google.com/open?id=1dyerMAV31R6EVWjQzxygsGkQ4hVWFl2q, https://drive.google.com/open?id=1KuDFSv0qVasR49Z__XTIbMtHs9imEr7f, https://drive.google.com/open?id=1EyuHHmdoZNClnQvz2GJszG5V2ea4gURa</t>
  </si>
  <si>
    <t>Internacionalización Escuela Nacional del Deporte</t>
  </si>
  <si>
    <t>Martha Elena Valencia Zuluaga</t>
  </si>
  <si>
    <t>DIRECCIÓN TÉCNICA DE INTERNACIONALIZACIÓN</t>
  </si>
  <si>
    <t xml:space="preserve">Buenas noches. Respetuosamente solicito realizar el diseño gráfico para la II Convocatoria externa Estancia de Investigación modalidad remota. Para tal efecto adjunto el texto de la convocatoria y el catalogo de investigadores. Una vez realizado el diseño gráfico agradezco lo compartan a DT Inter. para su revisión y aprobación. </t>
  </si>
  <si>
    <t>https://drive.google.com/open?id=18Kn388DmVYQk9YJfkI18xYBGAIZJwbv_, https://drive.google.com/open?id=1h965aNwo09PbVi9gnhKF0qz1_u9z3_vf</t>
  </si>
  <si>
    <t xml:space="preserve">Redes y asociaciones de IES, nacionales e internacionales. IES (nacionales e internacionales). El envio lo realizan directamente las Direcciones Técnicas de Investigación e Internacionalización.  </t>
  </si>
  <si>
    <t>HERNAN CAMILO GÓMEZ CALDERÓN</t>
  </si>
  <si>
    <t>Camilo Gomez</t>
  </si>
  <si>
    <t>SECRETARIA GENERAL</t>
  </si>
  <si>
    <t>Favor realizar el diseño de escarapelas para los jurados de votación y el candidato del representante de los estudiantes ante el Consejo Directivo</t>
  </si>
  <si>
    <t>https://drive.google.com/open?id=1xcMjhaJ03sc97tkPRupqzKwvDkFPRtEh</t>
  </si>
  <si>
    <t xml:space="preserve">Mi Mafe este si, 
Sería usar la misma línea de las piezas de la semana pasada, en formato banner web e stories. 
La Institución Universitaria Escuela Nacional del Deporte se une al comunicado emitido por las universidades de la Región agremiadas en CIDESCO
Hacemos un llamado al cuidado de la vida y levantamos nuestra voz en contra de la violencia. 
Conoce el comunicado aquí 
#CaliSeLevantaPorLaVida
Diani: ya lo voy a subir por el formulario. 
mil gracias, </t>
  </si>
  <si>
    <t>Maria Alejandra Ordoñez Diaz</t>
  </si>
  <si>
    <t xml:space="preserve">Alejandra Ordóñez </t>
  </si>
  <si>
    <t>PZ038: Diseño para Día de la Madre. Un mensaje general, ojalá no en vectores sino con alguna imagen real que sea representativa a toda nuestra población, mamás que cumplen diferentes roles en su día a día.</t>
  </si>
  <si>
    <t>Docentes, Estudiantes, Administrativos y contratistas</t>
  </si>
  <si>
    <t>NO</t>
  </si>
  <si>
    <t xml:space="preserve">PZ039 - Diseño para el día del entrenador deportivo. Para facilidad dejo la explicación por correo electrónico </t>
  </si>
  <si>
    <t>Carolina Muñoz Salazar</t>
  </si>
  <si>
    <t xml:space="preserve">Requiero su apoyo con la realización de la pieza con el siguiente mensaje, posteriormente que sea incluida en boletín Endérate de este viernes 7 de mayo, 
Mil gracias, 
En la IU END Nos cuidamos para cuidarte
Se aproxima el inicio de la tercera fase del Plan Nacional de Vacunación contra el COVID - 19. 
En esta etapa se vacunará: 
Población entre 50 y 59 años 
Docentes, directivos, personal de apoyo logístico y administrativo de los establecimientos de educación superior.
Próximamente brindaremos más detalles para que te acerques al punto de vacunación más cercano. 
#JuntosPodemos
</t>
  </si>
  <si>
    <t>Docentes, Administrativos y contratistas</t>
  </si>
  <si>
    <t>Alejandra Ordoñez</t>
  </si>
  <si>
    <t>nathalia.martinez@endeporte.edu.co</t>
  </si>
  <si>
    <t>Nathalia Martinez Cabanillas</t>
  </si>
  <si>
    <t>FACULTAD DE CIENCIAS ECONÓMICAS Y DE LA ADMINISTRACIÓN</t>
  </si>
  <si>
    <t>Divulgación de información</t>
  </si>
  <si>
    <t xml:space="preserve">Divulgación de las piezas gráficas adjuntas por medio de las redes sociales institucionales según la enumeración de cada archivo en un carrete. Asimismo los días de los eventos ( 20, 21 de mayo ) solicito comedidamente el cubrimiento del mismo por medio de facebook live, el transcurso del lunes 10 de mayo o martes 11 de mayo les estaré compartiendo el enlace de ingreso para colocarlo en la publicación </t>
  </si>
  <si>
    <r>
      <t xml:space="preserve">https://drive.google.com/open?id=1A8WKhGYyAWTV6ROWG4p7CWMsgjkAMwLU, https://drive.google.com/open?id=1MFQPJvw_NObZdO3dxkAyzIu2cxVkGgN3, https://drive.google.com/open?id=1tDJ6t_JO4EeN663nGAsRnb60JN9cEViz, </t>
    </r>
    <r>
      <rPr>
        <u/>
        <sz val="10"/>
        <color rgb="FF1155CC"/>
        <rFont val="Arial"/>
      </rPr>
      <t>https://drive.google.com/open?id=1KZ6DZRRjWUZi3fZqvEvOR-8FbFZxJ2dc</t>
    </r>
  </si>
  <si>
    <t xml:space="preserve">Comedidamente solicito el diseño de una pieza gráfica para un taller que se realizará desde la unidad de emprendimiento de la facultad de ciencias económicas y de la administración. </t>
  </si>
  <si>
    <r>
      <rPr>
        <u/>
        <sz val="10"/>
        <color rgb="FF1155CC"/>
        <rFont val="Arial"/>
      </rPr>
      <t>https://drive.google.com/open?id=1LMcAxuPXATtFzBo3SV-Paua2lzzIbC0f</t>
    </r>
    <r>
      <rPr>
        <sz val="10"/>
        <color rgb="FF000000"/>
        <rFont val="Arial"/>
        <scheme val="minor"/>
      </rPr>
      <t xml:space="preserve">, </t>
    </r>
    <r>
      <rPr>
        <u/>
        <sz val="10"/>
        <color rgb="FF1155CC"/>
        <rFont val="Arial"/>
      </rPr>
      <t>https://drive.google.com/open?id=1ZsvdrGqkJ74auuVfA9zvZKuiL2i_n-Px</t>
    </r>
  </si>
  <si>
    <t xml:space="preserve">comedidamente solicito el diseño de una pieza gráfica  formato banner y formato redes  sociales, donde se indique que la facultad de ciencias económicas y de la administración  ya cuenta con la Especialización en Mercadeo Deportivo y esta cuenta con registro calificado  .posteriormente ser publicado por medio de redes sociales y pagina institucional </t>
  </si>
  <si>
    <t>Docentes, Estudiantes, Administrativos y contratistas, Ciudadanía en general</t>
  </si>
  <si>
    <t xml:space="preserve">Buenas tardes. Gracias por divulgar lo siguiente: 
Cordial saludo,
La Dirección Técnica de Internacionalización integrante del equipo de internacionalización de la REDTTU,  la Dirección Ejecutiva y la Oficina de Relaciones Interinstitucionales de ICETEX invitan a participar de las sesiones abiertas sobre internacionalización de la investigación en el marco del seminario taller 'Fortalecimiento de Capacidades en Internacionalización para ITTU públicas'.
Las sesiones abiertas están dirigidas a funcionarios y académicos de instituciones afiliadas a la REDTTU y miembros de la Comunidad de Apoyo para las Clases Espejo que deseen acercarse a la internacionalización de la investigación de manera dinámica y colaborativa. Se realizarán todas las semanas del mes de mayo y serán impartidas por expertos nacionales e internacionales.
El próximo miércoles 12 de mayo nos acompañará la experta Adriana Castillo Rosas, desde las 10:00 AM hasta las 12:00 M. El límite de participantes es de 300 personas y el link estará vigente hasta completar aforo
Todos son bienvenidos. 
LINK DE ACCESO
https://teams.microsoft.com/l/meetup-join/19%3ameeting_NDlmZjU0OTUtMGM4My00YmJjLTkzZmQtOTgxNzQwYzUyOWY2%40thread.v2/0?context=%7b%22Tid%22%3a%221e9aabe8-67f8-4f1c-a329-a754e92499ae%22%2c%22Oid%22%3a%2295a99ae1-c678-4a20-8413-865cc8780fc2%22%7d
</t>
  </si>
  <si>
    <t>https://drive.google.com/open?id=1YA_gZh40MW6C8b2N7f7dTT6mgD96LT1x</t>
  </si>
  <si>
    <t>Docentes, Administrativos y contratistas, Consejo Directivo</t>
  </si>
  <si>
    <t>Área de Arte y Cultura</t>
  </si>
  <si>
    <t xml:space="preserve">JOSE CORREA </t>
  </si>
  <si>
    <t>Señores
U. Comunicaciones 
Cordial saludo
Se presenta texto para boletín del  Dia del idioma segun reuniones y correos enviados con antelación.
Texto para boletín:
El pasado 29 de abril se celebró el Día de idioma en la Institución Universitaria Escuela Nacional del deporte, el evento, organizado por la Unidad de Bienestar Universitario y los profesores de idiomas  se realizó de manera virtual e interactivo a través de la RUAV con posterior transmisión en el canal institucional de YouTube y contó con la participación de estudiantes, docentes y funcionarios quienes participaron de manera interactiva El vicerrector académico Roger Micolta, en la apertura del evento,  realizó una reflexión sobre la importancia de abrir estos espacios en tiempos tan difíciles como los que vive la humanidad actualmente. 
En el evento participaron estudiantes , docentes, funcionarios y egresados con lecturas en voz alta e interpretación en Lengua de señas colombiana, se realizó una trivia con preguntas relacionadas con el Dia del idioma .Entre las actividades se realizó un Padlet en el que los estudiantes expresaron sus pensamientos sobre el Dia del idioma en el muro virtual. Asi mismo la comunidad aprendió  frases y vocabulario en lengua de señas colombiana.  LA Institución Universitaria Escuela Nacional del deporte agradece a la Unidad de Bienestar Universitario y el grupo de docentes de idiomas por hacer posible estos espacios enriquecedores para toda  la comunidad universitaria.
Tener en cuenta:
Se requiere que el boletín cuente con imágenes propias del video del evento y dure 2 a 3 minutos máximo  Una voz en off que narre el texto  
Gracias</t>
  </si>
  <si>
    <t>https://drive.google.com/open?id=1NIuUwT5GvU34po1-zmHhK10Sz-73-iY6</t>
  </si>
  <si>
    <t>Vicky Nayibi Saavedra Legro</t>
  </si>
  <si>
    <t>VICKY SAAVEDRA</t>
  </si>
  <si>
    <t>OFICINA DE EGRESADOS</t>
  </si>
  <si>
    <t>Modificación de formato de pieza grafica antes elaborada para banner de Oficina de Egresados, ahora el mismo diseño se requiere en formato para fondo de pantalla en presentaciones virtules.</t>
  </si>
  <si>
    <t>Modificación de formato de pieza, ya antes elaborada para banner de Oficia de egresados, ahora se requiere en formato para ser empleado como fondo de pantalla en las presentaciones virtuales de nuestra oficina. Favor revisar los nombres de los programas académicos y que éstos estén bien escritos,</t>
  </si>
  <si>
    <t xml:space="preserve">Todos los públicos </t>
  </si>
  <si>
    <t>luz betty gonzalez rodriguez</t>
  </si>
  <si>
    <t>LUZ BETTY GONZALEZ RODRIGUEZ</t>
  </si>
  <si>
    <t>VICERRECTORÍA ADMINISTRATIVA</t>
  </si>
  <si>
    <t>Por favor atendiendo los direccionamientos institucionales queremos realizar el banner de manera adecuada para luego hacer la solicitud especifica de divulgación . Muchas gracias.</t>
  </si>
  <si>
    <t>https://drive.google.com/open?id=12kAg6fl9iJXRBqR2WcaMtbWVxa_uajoq</t>
  </si>
  <si>
    <t>Docentes, Estudiantes, Administrativos y contratistas, Y contratistas</t>
  </si>
  <si>
    <t>JUAN PABLO ARCE ORTIZ</t>
  </si>
  <si>
    <t>Juan Pablo Arce</t>
  </si>
  <si>
    <t>Actualización página web</t>
  </si>
  <si>
    <t>Cordial Saludo, 
Solicito cambiar la información de la página de Bienestar, área de salud, en la sección "área protegida" https://www.endeporte.edu.co/124-area-de-la-salud por el siguiente texto:
"
Área protegida
Servicio de atención de emergencias y urgencias en el área institucional y relacionadas, ofrecido por la empresa EMI.
El servicio de Área Protegida con EMI para los casos de emergencia o urgencia podrá ser solicitado al +57 (2) 653 1313, código 25417333"</t>
  </si>
  <si>
    <t>Maria Claudia Arbelaez</t>
  </si>
  <si>
    <t>Ricardo Rengifo Cruz</t>
  </si>
  <si>
    <t xml:space="preserve">Ricardo Rengifo Cruz </t>
  </si>
  <si>
    <t>FACULTAD DE CIENCIAS DE LA EDUCACIÓN Y DEL DEPORTE</t>
  </si>
  <si>
    <t>Publicación y desarrollo boletín Podium.</t>
  </si>
  <si>
    <t>Martha Elena Valencia Z</t>
  </si>
  <si>
    <t xml:space="preserve">Reciban un cordial saludo, respetuosamente solicito divulgar el siguiente contenido: 
La Comunidad de apoyo para Clases Espejo es una iniciativa de colaboración interinstitucional internacional, que surgió en el 2020 como respuesta al confinamiento por la emergencia sanitaria global y la suspensión de las movilidades académicas presenciales. Funciona bajo los principios de una comunidad de aprendizaje virtual, en donde los encuentros semanales de los participantes se constituyen en escenarios para intercambio de experiencias y conocimientos sobre el desarrollo de clases espejo como una estrategia de internacionalización integral del currículo y un mecanismo para la internacionalización en casa.
Actualmente en la Comunidad de apoyo participan cerca de 46 instituciones de educación superior de 9 países, se han realizado 50 encuentros virtuales y un sinnúmero de colaboraciones académicas como webinarios, talleres, capacitaciones y clases abiertas, que suman más de mil registros de participación.
Los encuentros semanales virtuales se realizan todos los jueves de las 14:00 horas a las 15:00 horas de Colombia (GMT-5) y están abiertos a docentes, coordinadores y gestores académicos, quienes desean presentar una experiencia individual o institucional, encontrar pares y aliados estratégicos para el desarrollo de actividades de aprendizaje colaborativo internacional en línea, COIL, por sus siglas en inglés, o conocer detalles para el desarrollo de las actividades como la planeación previa, factores de éxito y estrategias para superar posibles dificultades durante su implementación.
El enlace de conexión es recurrente: http://bit.ly/38nOlFc
La Escuela Nacional del Deporte, a través de la Dirección Técnica de Internacionalización en el rol de co-creador y co-organizador de esta iniciativa, hace extensiva esta invitación a participar. Los interesados se pueden conectar en el horario y enlace indicado, o escribir al correo: internacionalizacion@endeporte.edu.co
</t>
  </si>
  <si>
    <t>https://drive.google.com/open?id=1_LPgSY_7-N-eh7pyxcwybCTVA55xhWQL</t>
  </si>
  <si>
    <t xml:space="preserve">Docentes, Administrativos y contratistas, Consejo Directivo </t>
  </si>
  <si>
    <t xml:space="preserve">La publicación no es requerida,  el contenido a publicar si. 
Decreto 1330 del 25 07 2020. Artículo 2.5.3.2.3.2.4. Aspectos curriculares. c) Componentes de interacción: refiere a la creación y fortalecimiento de vínculos
la institución y los diversos actores en pro de la armonización del programa con
los contextos locales, regionales y globales; así como, al desarrollo habilidades en
estudiantes y profesores para interrelacionarse, Asi mismo, el programa deberá
establecer las condiciones que favorezcan la internacionalización del currículo y
desarrollo una segunda lengua. </t>
  </si>
  <si>
    <t>Mafe nos ayudas por favor en formato banner e stories 
Comunicado del Consejo Académico para la comunidad estudiantil
 Conoce aquí el documento</t>
  </si>
  <si>
    <t xml:space="preserve">si - Comunicado de Consejo Directivo </t>
  </si>
  <si>
    <t xml:space="preserve">Carolina Muñoz </t>
  </si>
  <si>
    <t xml:space="preserve">Mafe, necesitamos tu apoyo con pieza banner, stories y feed con la siguiente información 
BANNER
Educación superior gratuita para estudiantes de estratos 1,2 y 3 en la Institución Universitaria Escuela Nacional del Deporte
Conoce aquí más detalles
FEED
Educación superior gratuita para estudiantes de estratos 1,2 y 3 en la Institución Universitaria Escuela Nacional del Deporte
STORIES
Educación superior gratuita para estudiantes de estratos 1,2 y 3 en la Institución Universitaria Escuela Nacional del Deporte
Conoce aquí más detalles
</t>
  </si>
  <si>
    <t>Diego Camilo Garcia Chaves</t>
  </si>
  <si>
    <t>Diego Camilo GARCIA CHAVES</t>
  </si>
  <si>
    <t xml:space="preserve">SE REQUIERE LA PUBLICACION DEL EVENTO: 
1er Conferencia: "Pensamiento teóricos del desarrollo de la fuerza en la mujer. 
El cual se desarrollará el próximo 22 de mayo.
LINK DE INSCRIPCION: https://forms.gle/GjN2k7M2xcBWMPAe6 </t>
  </si>
  <si>
    <r>
      <t xml:space="preserve">https://drive.google.com/open?id=167BcQAw7J1QGq5helX3q47ACKkFtjd3B, </t>
    </r>
    <r>
      <rPr>
        <u/>
        <sz val="10"/>
        <color rgb="FF1155CC"/>
        <rFont val="Arial"/>
      </rPr>
      <t>https://drive.google.com/open?id=1vaIXArHDQr4Gl6v1yQoPY25Pzf5WvyvD</t>
    </r>
    <r>
      <rPr>
        <sz val="10"/>
        <color rgb="FF000000"/>
        <rFont val="Arial"/>
        <scheme val="minor"/>
      </rPr>
      <t xml:space="preserve">, </t>
    </r>
    <r>
      <rPr>
        <u/>
        <sz val="10"/>
        <color rgb="FF1155CC"/>
        <rFont val="Arial"/>
      </rPr>
      <t>https://drive.google.com/open?id=1x-2rkIJorNPbt_jSLDdmVvd4I9WGoM5t</t>
    </r>
  </si>
  <si>
    <t>Docentes, Estudiantes, Administrativos y contratistas, Gobierno</t>
  </si>
  <si>
    <t xml:space="preserve">Carolina muñoz </t>
  </si>
  <si>
    <t>pieza de condolencias fallecimiento de la señora Luz Marina Martínez Zuleta, madre de estudiante de Administración de primer semestre su nombre es Lina Marcela Gallego.</t>
  </si>
  <si>
    <t>Pieza dia de la enfermera</t>
  </si>
  <si>
    <t xml:space="preserve">Buenas noches, agradezco divulgar en portal institucional y redes sociales la estrategia de internacionalización de la investigación denominada Segunda convocatoria externa estancia de investigación modalidad remota. 
Para tal efecto adjunto las condiciones de la convocatoria. 
Fecha lanzamiento: 17 05 2021; Fechas para recordación: 24 y 31 de mayo/ 08 de junio de 2021. </t>
  </si>
  <si>
    <t>https://drive.google.com/open?id=19zh6G84gtNYYCL2Ad1ozotHw6Qc6d87p</t>
  </si>
  <si>
    <t xml:space="preserve">Docentes, Ciudadanía en general, Consejo Directivo </t>
  </si>
  <si>
    <t xml:space="preserve">Decreto 1330 de 2019. Artículo 2.5.3.2.3.2.4. Aspectos curriculares/Componentes de interacción: refiere a la creación y fortalecimiento de vínculos entre la institución y los diversos actores en pro de la armonización del programa con
los contextos locales, regionales y globales; así como, al desarrollo habilidades en
estudiantes y profesores para interrelacionarse. Artículo 2.5.3.2.3.2.6 Investigación, innovación y/o creación artística y cultural. </t>
  </si>
  <si>
    <t>Diseño de pieza grafica para el boletín ENDTérate para el día del docente</t>
  </si>
  <si>
    <t>https://drive.google.com/open?id=1k0nyfion438QdlxE4azz7j73XXe8v5Dd, https://drive.google.com/open?id=1ZBK88sP5T801WuX_Nq-mt2nEM-K7L16k, https://drive.google.com/open?id=1X7Sf4cbeeVb2rHxbIQUSJPLIJkrGHLlw, https://drive.google.com/open?id=1C0amlw23ETXPHsCpUDBw9f_TZ9jVe10T, https://drive.google.com/open?id=1fvnFye9S9rkQtqkXZ4poF_cuw0Z_3J1V, https://drive.google.com/open?id=1X5HfbwkRt6DNvqgYXtGcw_nxsk5asRXa, https://drive.google.com/open?id=1pSvURHBDEyuDcC9ddyNci4cdVQpeDiqy, https://drive.google.com/open?id=1RuFIMAJQm-f7uDQtgoSJ_f39Ju8INDQf, https://drive.google.com/open?id=1b4T3fMWn_P6-SPjpoQb8ixa4zy37hWw6, https://drive.google.com/open?id=1ikdblIfNWxYu1rhtlj-mots-jRgA3tKV</t>
  </si>
  <si>
    <t>Diana Patricia Abadia Alvarado</t>
  </si>
  <si>
    <t>Diana Abadía</t>
  </si>
  <si>
    <t>Banner web, redes sociales (feed, stories) sobre la II CONVOCATORIA EXTERNA
ESTANCIA DE INVESTIGACIÓN MODALIDAD REMOTA.</t>
  </si>
  <si>
    <t>LUZ BETTY GONZALEZ R</t>
  </si>
  <si>
    <t>Favor difundir a los correos  solicitados lo mas pronto posible dada la situación actual. Muchas gracias</t>
  </si>
  <si>
    <t>https://drive.google.com/open?id=15zwakiiX7BHHzcC4lsXpszcDGKtZHWej</t>
  </si>
  <si>
    <t>JULIANA GUEVARA RAMIREZ</t>
  </si>
  <si>
    <t>Juliana Guevara</t>
  </si>
  <si>
    <t>Desde el programa de Terapia Ocupacional solicita la ayuda para el diseño de flyer para encuentros que tendremos para los estudiantes de este programa. En el archivo adjunto encontraran las especificaciones.</t>
  </si>
  <si>
    <t>https://drive.google.com/open?id=1QRXbEfYHXiZMg2HZqjSlDPXs9VXZ106h</t>
  </si>
  <si>
    <t>Se solicita la ayuda para el diseño del Flyer para la charla que se plantea para el próximo viernes 21 de Mayo. Este es un evento para estudiantes del programa de Terapia Ocupacional.</t>
  </si>
  <si>
    <t>https://drive.google.com/open?id=1OedGQ3aIfgWpVFKxmQyL5wWcLB3O8c9y</t>
  </si>
  <si>
    <r>
      <t xml:space="preserve">Muy buenas noches. Respetuosamente solicito su apoyo divulgando por todos medios posibles esta valiosa invitación.
Cordial saludo. 
La Dirección Técnica de Internacionalización, miembro del equipo de internacionalización de la REDTTU, la Dirección Ejecutiva y la Oficina de Relaciones Interinstitucionales de ICETEX invitamos cordialmente a participar en el Webinar *Oportunidades de estudio en el exterior* que se realizará el próximo jueves 20 de mayo a las 6:30 PM vía TEAMS, y contará con la participación de Sebastián Fajardo Serna, Asesor de la Oficina de Relaciones Interinstitucionales del ICETEX.
Este espacio tiene como propósito brindar información sobre las diferentes posibilidades de estudiar en el exterior a través de la oferta disponible en ICETEX. Está dirigido a los egresados de las 30 instituciones afiliadas a la REDTTU y será una charla abierta a funcionarios, administrativos, docentes y estudiantes interesados en el tema.
*El límite de participantes es de 300 personas y el link estará vigente hasta completar aforo*
¡Todos son bienvenidos!
*LINK DE ACCESO*
</t>
    </r>
    <r>
      <rPr>
        <u/>
        <sz val="10"/>
        <color rgb="FF1155CC"/>
        <rFont val="Arial"/>
      </rPr>
      <t>https://teams.microsoft.com/l/meetup-join/19%3ameeting_NTNkMThjM2YtZTZlNi00YmIyLTg0ZWYtNzRiNTAxNmI5MWQy%40thread.v2/0?context=%7b%22Tid%22%3a%228c28de3c-6c8e-40a2-beec-bd8827b92802%22%2c%22Oid%22%3a%22b3c3d836-0939-4b2a-973e-02b57b575669%22%7d</t>
    </r>
    <r>
      <rPr>
        <sz val="10"/>
        <color rgb="FF000000"/>
        <rFont val="Arial"/>
        <scheme val="minor"/>
      </rPr>
      <t xml:space="preserve"> </t>
    </r>
  </si>
  <si>
    <t>https://drive.google.com/open?id=1QSrE6PwBPNO_-u0ajCpU85hMgIkIfc0L</t>
  </si>
  <si>
    <t>Docentes, Estudiantes, Administrativos y contratistas, Ciudadanía en general, Consejo Directivo</t>
  </si>
  <si>
    <t>Decreto 1330 de 2019. Artículo 2.5.3.2.3.2.4. Aspectos curriculares. Componentes de interacción: Se refiere a la creación y fortalecimiento de vínculos
la institución y los diversos actores en pro de la armonización del programa con
los contextos locales, regionales y globales; así como, al desarrollo habilidades en
estudiantes y profesores para interrelacionarse,</t>
  </si>
  <si>
    <r>
      <t xml:space="preserve">Comedidamente solicito la divulgación por medio de redes sociales y correo institucional( estudiantes, administrativos ) de la pieza gráfica adjunta sobre el taller de fotografía básica para emprendedores programado para el día 26 de mayo a las 6:30pm.
</t>
    </r>
    <r>
      <rPr>
        <u/>
        <sz val="10"/>
        <color rgb="FF1155CC"/>
        <rFont val="Arial"/>
      </rPr>
      <t>https://lobby.sar.ruav.edu.co/#/2ZR3IPQJLEID</t>
    </r>
  </si>
  <si>
    <r>
      <t xml:space="preserve">https://drive.google.com/open?id=1A2Rn7cnVUulYyUrpB6qM9h3xUbPkdhWx, https://drive.google.com/open?id=1Os-lcfpSyMMjkB5y_du8gJFx_DwAylJo, </t>
    </r>
    <r>
      <rPr>
        <u/>
        <sz val="10"/>
        <color rgb="FF1155CC"/>
        <rFont val="Arial"/>
      </rPr>
      <t>https://drive.google.com/open?id=1U3rHjeBfzJ5lgfBST2h7J-ZSUhftJsbO</t>
    </r>
  </si>
  <si>
    <t>Esperanza Botero Idarraga</t>
  </si>
  <si>
    <t>UNIDAD DE ADMISIONES Y REGISTRO ACADÉMICO</t>
  </si>
  <si>
    <t>Modificar información</t>
  </si>
  <si>
    <r>
      <t xml:space="preserve">Solicitud de modificación en el horario de atención en la Unidad de Admisiones y Registro académico en el link </t>
    </r>
    <r>
      <rPr>
        <u/>
        <sz val="10"/>
        <color rgb="FF1155CC"/>
        <rFont val="Arial"/>
      </rPr>
      <t>https://www.endeporte.edu.co/admisiones-end/inscripciones</t>
    </r>
    <r>
      <rPr>
        <sz val="10"/>
        <color rgb="FF000000"/>
        <rFont val="Arial"/>
        <scheme val="minor"/>
      </rPr>
      <t xml:space="preserve"> y en el tutorial de Inscripciones que es de 9:00 am a 12:00 m y de 1:00 a 4:00 pm</t>
    </r>
  </si>
  <si>
    <t>RICARDO RENGIFO CRUZ</t>
  </si>
  <si>
    <t xml:space="preserve">Buen día, se requiere con urgencia poder ajustar la pieza gráfica enviada con los logos de la escuela, y los otros logos adjuntos, esta actividad ya esta aprobado por Rectoría, decantara y Monica, la realiza el grupo de investigación Educar 2030. 
También se requiere divulgación por las redes del evento. 
Gracias. </t>
  </si>
  <si>
    <r>
      <t xml:space="preserve">https://drive.google.com/open?id=1o6NKSp-NJI7489_6D9FEZjcv5R7xH_b6, </t>
    </r>
    <r>
      <rPr>
        <u/>
        <sz val="10"/>
        <color rgb="FF1155CC"/>
        <rFont val="Arial"/>
      </rPr>
      <t>https://drive.google.com/open?id=1eS6Uuoopo8AKvP8MU9diIMgziqsYjgPK</t>
    </r>
    <r>
      <rPr>
        <sz val="10"/>
        <color rgb="FF000000"/>
        <rFont val="Arial"/>
        <scheme val="minor"/>
      </rPr>
      <t xml:space="preserve">, </t>
    </r>
    <r>
      <rPr>
        <u/>
        <sz val="10"/>
        <color rgb="FF1155CC"/>
        <rFont val="Arial"/>
      </rPr>
      <t>https://drive.google.com/open?id=1w1BGJMBWrgzWIfCVnZQz0SCtG4XLge9F</t>
    </r>
    <r>
      <rPr>
        <sz val="10"/>
        <color rgb="FF000000"/>
        <rFont val="Arial"/>
        <scheme val="minor"/>
      </rPr>
      <t xml:space="preserve">, </t>
    </r>
    <r>
      <rPr>
        <u/>
        <sz val="10"/>
        <color rgb="FF1155CC"/>
        <rFont val="Arial"/>
      </rPr>
      <t>https://drive.google.com/open?id=17HJn8Rj_TkIqSghW5yvbAYK1UqsUnhHM</t>
    </r>
  </si>
  <si>
    <t>Docentes, Estudiantes, Ciudadanía en general</t>
  </si>
  <si>
    <t>Muchachas me ayudan por favor con lo siguiente 
Mafe un diseño para stories y correo
Aleja posterior difusión en stories de redes 
Diani me dice Alba que el docente era muy conocido entre los profesores, podemos enviarlo por correo a ellos y con copia al secretario, el decano Esnel y Alba Ines.
Mil gracias 
La Institución Universitaria Escuela Nacional del Deporte manifiesta sus sinceras condolencias por el fallecimiento del docente Víctor Chinchilla Gutiérrez . 
Destacamos su valiosa contribución a la educación física en Colombia y hacemos llegar un mensaje de fortaleza a sus familiares y amigos. </t>
  </si>
  <si>
    <t>Docentes, Ciudadanía en general</t>
  </si>
  <si>
    <t>ni</t>
  </si>
  <si>
    <t>Shirley Manrique Bohórquez</t>
  </si>
  <si>
    <t xml:space="preserve">La END pertenece al comité interuniversitario de género de la Subsecretaría de Género y el 19 de mayo de 3:00 pm a 5:00 pm habrá un evento llamado Cátedra Itinerante (se desarrolla una cada semestre). 
En esta ocasión, la cátedra tiene como nombre "Paradojas jurídicas, resistencias y sororidad", es un evento virtual al que se deben inscribir a través de un link. https://acortar.link/ZCKYs </t>
  </si>
  <si>
    <t>https://drive.google.com/open?id=1gLpy7po3C77GSWhtXxumly80cwd1SggR, https://drive.google.com/open?id=1pFFQaghHvg0KUaHHGbqzxXcF2IyYeqaI, https://drive.google.com/open?id=1gURuohZknZYFwReSieXaEs1PiXnHoTjc</t>
  </si>
  <si>
    <t>Es una actividad que cumple con lo propuesto en el Protocolo de Atención y Prevención de las Violencias Basadas en Género de la END.</t>
  </si>
  <si>
    <t>Diana Garcia Calvache</t>
  </si>
  <si>
    <t>Carlos Andrés Quiroz Mora</t>
  </si>
  <si>
    <t>Condolencias por el fallecimiento de la Sra. MARIA COCEPCION ROMERO DE ROMO abuela de la docente NATHALIA ROMO de la Facultad de Salud y Rehabilitación.</t>
  </si>
  <si>
    <t xml:space="preserve">Ninguna </t>
  </si>
  <si>
    <t>Inclusión Unidad de Bienestar Universitario</t>
  </si>
  <si>
    <t xml:space="preserve">Daniela Grajales Cañas </t>
  </si>
  <si>
    <t xml:space="preserve">Pieza de divulgación para Webinar: La Educación Inclusiva  un paso para una formación de calidad, que se llevará a cabo con estudiantes el día 21 de mayo del 2021 de 1:00 a 3:00 pm </t>
  </si>
  <si>
    <t>https://drive.google.com/open?id=1UE9WspPrrid1KsUQ4Z76K5OG3791ZH6L</t>
  </si>
  <si>
    <t xml:space="preserve">PZ041 - Anuncio de cierre de inscripciones el próximo 24 de mayo para todos los programas de pregrado y postgrado menos Administración de Empresas, Terapia Ocupacional y Nutrición y Dietética. Puede ser un carrete que se divida en 3 pizas, una con los pregrados (Deporte, Tec Deporte y Fisioterapia) y otras dos con el listado de postgrados (todos). Adicionalmente, en la misma línea gráfica una versión para stories solamente con la fecha. </t>
  </si>
  <si>
    <t>Muchachas su ayuda plis con esto
Mafe: diseño para stories y banner web con: Conforme a las medidas adoptadas mediante la figura de flexibilidad académica, el Consejo Académico autoriza la extensión para la cancelación de cursos - Más información aquí
Diani: enviar por correo a estudiantes 
Aleja: subir a stories
Carolina: pedir enlace web para banner</t>
  </si>
  <si>
    <t>https://drive.google.com/open?id=1AKzlLWpTHD1DPHy-NlX7mrYvOQPVBn8a</t>
  </si>
  <si>
    <t xml:space="preserve">Pieza condolencias fallecimiento egresado Luis Orlando Flórez Díaz </t>
  </si>
  <si>
    <t>para enviar a egresados y a Alba</t>
  </si>
  <si>
    <t>Mafe serían 3 plantillas con abejitas y que diga 20 de mayo Día de las Abejas</t>
  </si>
  <si>
    <t>Alejandro Ramos</t>
  </si>
  <si>
    <t>Alejandro Ramos Fajardo</t>
  </si>
  <si>
    <t>Muy respetuosamente les solicito la publicación del informe encuesta de satisfacción 2020, de conformidad a las características establecidas en nuestra reunión.</t>
  </si>
  <si>
    <t>https://drive.google.com/open?id=1coH7WWaIJ79YJVQihAwbMK9ko9_zapFX</t>
  </si>
  <si>
    <t>Docentes, Estudiantes, Administrativos y contratistas, Gobierno, Ciudadanía en general</t>
  </si>
  <si>
    <t>Productos de MIPG</t>
  </si>
  <si>
    <t>Yiseth Mosquera Mosquera</t>
  </si>
  <si>
    <t>YISETH MOSQUERA M.</t>
  </si>
  <si>
    <t>SE REQUIERE PIEZAS GRAFICAS PARA LA DIVULGACIÓN DE LAS PRUEBAS SABER PRO Y SABER TYT SEGUNDO SEMESTRE DEL AÑO 2021, A TODOS LOS ESTUDIANTES DE LOS PROGRAMAS DE PREGRADO DEL NIVEL TECNOLÓGICO Y PROFESIONAL QUE HAYAN COMPLETADO MAS DEL 75% DE SU PLAN DE ESTUDIOS.
DESPUÉS DE ESTAR ELABORADAS LAS PIEZAS DEBERÁN SER PUBLICADAS EN LA PÁGINA INSTITUCIONAL</t>
  </si>
  <si>
    <r>
      <t xml:space="preserve">https://drive.google.com/open?id=1ZZ1U1EeVmpY7Xg3-a-VzMaGhb0OQkVYa, </t>
    </r>
    <r>
      <rPr>
        <u/>
        <sz val="10"/>
        <color rgb="FF1155CC"/>
        <rFont val="Arial"/>
      </rPr>
      <t>https://drive.google.com/open?id=1xLHWo3xRtNntOCkpRNf5_h0P2V1j0xy8</t>
    </r>
  </si>
  <si>
    <t>Estudiantes, EN LA INFORMACIÓN ADJUNTA ESTAN LOS SEMESTRES EN LOS CUALES LOS ESTUDIANTES DEBEN PRESENTAR LA PRUEBA</t>
  </si>
  <si>
    <t xml:space="preserve">Decreto 4216 de 2009 </t>
  </si>
  <si>
    <r>
      <t xml:space="preserve">Muy buenas noches. Respetuosamente agradezco divulgar entre la comunidad docente la siguiente información: 
La Dirección Técnica de Internacionalización comparte la información recibida de la Dirección Ejecutiva de CLADEA - Consejo Latinoamericano de Escuelas de Administración.
Escritura de Papers: ¿Cómo fortalecer su calidad y tener mayores opciones de publicación?
Escribir un paper es un proceso dinámico, que va más allá de los fundamentos que soportan los resultados de la investigación. Debe transmitir los hallazgos con un claro componente técnico, facilitar la comprensión y aterrizar la temática objeto de estudio en una realidad particular con un enfoque global.
Fecha: 25 de Mayo, 2021
Hora: 10:00 a.m. - 12:00 m / Horario de Lima, Perú (GMT-5)
EVENTO GRATUITO CON TRADUCCIÓN SIMULTANEA ESPAÑOL/INGLÉS
Regístrese aquí: </t>
    </r>
    <r>
      <rPr>
        <u/>
        <sz val="10"/>
        <color rgb="FF1155CC"/>
        <rFont val="Arial"/>
      </rPr>
      <t>https://forms.zohopublic.com/cladea/form/25demayo2021EscrituradePapers/formperma/ZmoOWyRamA99akqgjMGgQDH7oSZ72W2oHsBq-gBiNwU</t>
    </r>
    <r>
      <rPr>
        <sz val="10"/>
        <color rgb="FF000000"/>
        <rFont val="Arial"/>
        <scheme val="minor"/>
      </rPr>
      <t xml:space="preserve">
</t>
    </r>
  </si>
  <si>
    <t>https://drive.google.com/open?id=1ehJ0XvhAqPn3pcMNry2sAi30eDm4ZGVH</t>
  </si>
  <si>
    <t xml:space="preserve">Decreto 1330 de 2019. Artículo 2.5.3.2.3.2.6 Investigación, innovación y/o creación artística y cultural. </t>
  </si>
  <si>
    <t xml:space="preserve">PZ042 - Celebración día de la afrocolombianidad </t>
  </si>
  <si>
    <t>https://drive.google.com/open?id=1aCcBBEjRw4tEw0rqMmMj8wpM3OYqooY8</t>
  </si>
  <si>
    <t>Cubrimiento de eventos</t>
  </si>
  <si>
    <t xml:space="preserve">Toma de fotografías para el día de la afrocolombianidad </t>
  </si>
  <si>
    <t>Administrativos y contratistas</t>
  </si>
  <si>
    <t>Martha Elena Valencia Zuluag</t>
  </si>
  <si>
    <r>
      <t xml:space="preserve">Buenas tardes. Respetuosamente solicito divulgar la siguiente invitación: 
La Dirección Técnica de Internacionalización, miembro del equipo de internacionalización de la REDTTU, la Dirección Ejecutiva y la Oficina de Relaciones Interinstitucionales de ICETEX  invitamos cordialmente a participar de las sesiones abiertas sobre Internacionalización de la Investigación en el marco del seminario taller 'Fortalecimiento de Capacidades en Internacionalización para ITTU públicas'.
Las sesiones abiertas están dirigidas a funcionarios y académicos de instituciones afiliadas a la REDTTU y a miembros de la Comunidad de Apoyo para las Clases Espejo que deseen acercarse a la internacionalización de la investigación de manera dinámica y colaborativa. Se realizarán todas las semanas del mes de mayo y serán impartidas por expertos nacionales e internacionales.
El próximo MARTES 25 de mayo nos acompañará el experto Carlos M. Nupia, desde las 10:00 AM hasta las 12:00 M. El límite de participantes es de 300 personas y el link estará vigente hasta completar aforo
Son bienvenidos en LINK: 
</t>
    </r>
    <r>
      <rPr>
        <u/>
        <sz val="10"/>
        <color rgb="FF1155CC"/>
        <rFont val="Arial"/>
      </rPr>
      <t>https://teams.microsoft.com/l/meetup-join/19%3ameeting_YmNiNWNjNWEtMTcxYS00ZDJkLTgxZDItYWVjODdmYTA1NDdi%40thread.v2/0?context=%7b%22Tid%22%3a%221e9aabe8-67f8-4f1c-a329-a754e92499ae%22%2c%22Oid%22%3a%229206120c-00c5-4513-b73d-88cce5ff2838%22%7d</t>
    </r>
  </si>
  <si>
    <t>https://drive.google.com/open?id=1bSGH4cP5UJ8HXvWA98iDKYtQOb4q4cZo</t>
  </si>
  <si>
    <t>Decreto 1330 de 2019, numerales 2.5.3.2.3.2.5 y 2.5.3.2.3.2.6</t>
  </si>
  <si>
    <t xml:space="preserve">Se solicita la divulgación del evento I TALLER Estudios de los Ejercicios de Fuerza: "ejerciciología de la fuerza", el cual se desarrollara el próximo 28-29 mayo.
SE ADJUNTA
LINK DE INSCRIPCION: https://forms.gle/GJxyMzpJVycFUV479 
LINKS DE TRANSMISION ZOOM:
28 MAYO URL: https://lobby.sar.ruav.edu.co/#/3064SNMH4JZP
29 MAYO URL: https://lobby.sar.ruav.edu.co/#/30655ESE7RED </t>
  </si>
  <si>
    <r>
      <rPr>
        <u/>
        <sz val="10"/>
        <color rgb="FF1155CC"/>
        <rFont val="Arial"/>
      </rPr>
      <t>https://drive.google.com/open?id=1stiSYbg6XxjjumNMHIsOTw2Rx9QpSK83</t>
    </r>
    <r>
      <rPr>
        <sz val="10"/>
        <color rgb="FF000000"/>
        <rFont val="Arial"/>
        <scheme val="minor"/>
      </rPr>
      <t xml:space="preserve">, https://drive.google.com/open?id=1P66FOlDzaneZFU2xVouA20PzqCeTT8SB, https://drive.google.com/open?id=1_av9ovxfryAo_XBiIBgta4SbILAcoy5C, </t>
    </r>
    <r>
      <rPr>
        <u/>
        <sz val="10"/>
        <color rgb="FF1155CC"/>
        <rFont val="Arial"/>
      </rPr>
      <t>https://drive.google.com/open?id=1snF5vuqP0Gja6Dusss8MCU6iBUZrms9I</t>
    </r>
  </si>
  <si>
    <t>Docentes, Estudiantes, Administrativos y contratistas, Prensa</t>
  </si>
  <si>
    <t xml:space="preserve">Martha Elena Valencia Zuluaga </t>
  </si>
  <si>
    <t xml:space="preserve">Repositorio en página web </t>
  </si>
  <si>
    <t xml:space="preserve">Buenas tardes. Dando continuidad a lo expresado en la reunión del pasado  martes, 18 05 2021, sostenida con Diana Abadia, a continuación reitero la solicitud comentada: 
Solicitud: Diseñar e implementar un repositorio en la página web, en el cual se alojen las ofertas que la Dirección Técnica de Internacionalización remite a la Unidad de Comunicaciones e Imagen Corporativa, a través del archivo compartido denominado Internacionalizacion.xlsx. Las ofertas son diversas e incluyen becas, opciones para movilidad virtual y presencial, cursos cortos, estudios de postgrado, estancias de investigación, presentación de proyectos y otros que acercan a la comunidad de ENDEPORTE al mundo. 
Denominación: Se presentan tres opciones, así: 1. Endeporte se conecta con el mundo. 2. Endeporte Global; 3.Endeporte multicultural
Justificación de la solicitud: las enunciadas en el Decreto 1330 de 2019 relacionadas con el ofrecimiento de canales y contenidos que favorezcan la interrelación de estudiantes, docentes y personal administrativo con el entorno nacional e internacional. 
Al momento de diligenciar este formato los contenidos se encuentran en el archivo xlsx mencionado anteriormente y los boletines ENDTérate. El repositorio favorece la presentación de contenidos de manera unificada e integral así como el seguimiento y rastreo de las diferentes ofertas. 
</t>
  </si>
  <si>
    <t>Docentes, Estudiantes, Administrativos y contratistas, Gobierno, Prensa, Ciudadanía en general</t>
  </si>
  <si>
    <t>Decreto 1330 de 2019</t>
  </si>
  <si>
    <t xml:space="preserve">Reciban con cordial saludo. 
Respecto a la divulgación que se realiza a la Convocatoria externa Estancia de Investigación modalidad remota agradezco reforzar la promoción e indicar con una nota (o como ustedes lo consideren pertinente) lo siguiente: se amplia el plazo para inscripción y relacionamiento con investigadores hasta el 04 06 2021. </t>
  </si>
  <si>
    <t>Decreto 1330 de 2019, artículos 2.5.3.2.3.2.5 y 2.5.3.2.3.2.6</t>
  </si>
  <si>
    <t xml:space="preserve">Cordial Saludo. Respetuosamente solicito divulgar el siguiente evento: 
Comunidad Académica
Conviértete en Ciudadano Global, con la Cátedra: Competencias Interculturales para la Ciudadanía Global
Diversas instituciones de educación superior en el marco de la Red Delfín, se encuentran liderando la Cátedra: Competencias Interculturales para la Ciudadanía Global, la cual se realizará durante el segundo semestre del presente año.
Por tal motivo, los invitamos a participar en el evento inaugural de esta iniciativa, el próximo lunes 24 de Mayo a las 3:00 p.m. hora de Colombia.
 Link Inscripción:
https://forms.gle/yYZG1DtcoTJEdv9B9
Link de Reunión: https://us02web.zoom.us/j/85663880398?pwd=WWNyOU1obWY0VDl3M2E1SWk4c015Zz09
</t>
  </si>
  <si>
    <t>https://drive.google.com/open?id=1cSRoatbS169O4ZD1C32gKDzMADOPSjAF</t>
  </si>
  <si>
    <t>Decreto 1330 de 2019. Aspectos curriculares, interacción.</t>
  </si>
  <si>
    <t>Manual protocolos de bioseguridad estudiantes</t>
  </si>
  <si>
    <t>https://drive.google.com/open?id=1yE_K3C8fsQbTyBh_gfqEoGjzkNddXx7h</t>
  </si>
  <si>
    <t>Docentes, Estudiantes, Administrativos y contratistas, Prensa, Ciudadanía en general</t>
  </si>
  <si>
    <t>Ministerio de Salud Res No. 223</t>
  </si>
  <si>
    <t>Jairo Balanta Arango</t>
  </si>
  <si>
    <t>Jairo Balanta</t>
  </si>
  <si>
    <t>publicación de reglamentos y convocatorias para estudiantes, docentes y administrativos de Carrera 5k, Ajedrez y FIFA 21</t>
  </si>
  <si>
    <r>
      <t xml:space="preserve">https://drive.google.com/open?id=1mVzoqLLki0ekfjrDb-6zz5vY9Ht2u9Zv, https://drive.google.com/open?id=1CNGo7AaiCjtX7nVS5L9YPsat_OEwtB96, https://drive.google.com/open?id=1p-66Hb56fE96Zyc71kLuTrwbfztoZpyn, </t>
    </r>
    <r>
      <rPr>
        <u/>
        <sz val="10"/>
        <color rgb="FF1155CC"/>
        <rFont val="Arial"/>
      </rPr>
      <t>https://drive.google.com/open?id=1-7ZkL2WARm4jpiSuG0SGMrjjx2fJ4lRk</t>
    </r>
  </si>
  <si>
    <t>Maria Claudia Arbelaez Garces</t>
  </si>
  <si>
    <t>Maria Claudia Arbelaez G</t>
  </si>
  <si>
    <t>Diseño de piezas para Boletín ENDTérate Cumpleaños Junio y Julio</t>
  </si>
  <si>
    <t xml:space="preserve">Daniela Grajales </t>
  </si>
  <si>
    <r>
      <t xml:space="preserve">A través de las Unidades de Desarrollo Humano, Bienestar Universitario y Educación y Pedagogía le convocan a participar del Webinar: "La Educación Inclusiva un paso para una formación de calidad" que se llevará a cabo el día 26 de mayo de 2:00 a 3:00 p.m. a través de la sala RUAV.
Este webinar tiene el propósito de abordar la Educación Inclusiva en el contexto de la educación superior, su medición al interior de la IES y su importancia como un factor transversal para la solicitud, renovación y acreditación de programas académicos y de la Institución.
Link de la reunión: URL: </t>
    </r>
    <r>
      <rPr>
        <u/>
        <sz val="10"/>
        <color rgb="FF1155CC"/>
        <rFont val="Arial"/>
      </rPr>
      <t>https://lobby.sar.ruav.edu.co/#/30YYOOASR4J9</t>
    </r>
  </si>
  <si>
    <t>https://drive.google.com/open?id=1hFw2awfXn_LreVMb-aZYc0CSJcZNxj0X</t>
  </si>
  <si>
    <t>Patricia Morales</t>
  </si>
  <si>
    <t>Cordial saludo.
Como es de su conocimiento, actualmente estamos llevando a cabo la etapa de contextualización del asunto, la Unidad de Bienestar Universitario es la responsable del estamento estudiantes y en su primer ejercicio logramos una conexión de 22 personas; nùmero que no corresponde a la meta del 20% del total de los estudiantes.
En reunión del comité de inclusión acordamos realizar un video que no supere los 15 minutos y enviarlo a todos los estudiantes para que estén enterados del asunto y podamos pasar al ejercicio de aplicación de la encuesta del INES del MEN.
Por lo anterior, solicitamos su colaboración para que el miércoles 26 de mayo de 2021 a las 3:00 pm realicemos dicha grabación con Daniela Palma en el sitio que ustedes consideren pertinente. 
Es importante atender este requerimiento, dado que tenemos hasta el 15 de junio de 2021 para aplicar las encuestas a aproximadamente 740 estudiantes.
Muchas gracias.
Quedamos atentos.</t>
  </si>
  <si>
    <t xml:space="preserve">Les solicitamos amablemente que nos ayuden a difundir la actividad gestionada por la END ante la Subsecretaría de Género, para dialogar acerca de lenguaje inclusivo:
Desde la Subsecretaría de Equidad de Género invitamos a la comunidad universitaria del Distrito de Santiago de Cali a participar del encuentro virtual “Diálogo por la equidad: abordaje del lenguaje incluyente.”, una herramienta importante para el desarrollo de las buenas prácticas comunicativas.
Esta jornada se llevará a cabo el 26 de mayo de 2021 a partir de las 2:00 p.m. vía Meet.
Inscripciones previas en el siguiente enlace:
https://docs.google.com/forms/d/e/1FAIpQLSfHAVF2m_vIUmFJGHyngwvzlKaI7y0SV0x_mZaDEl9nwvDPaA/viewform?usp=sf_link </t>
  </si>
  <si>
    <t>https://drive.google.com/open?id=1ASDrsLSpD9Z9vlG4fApHKAVMmVmmcrWf</t>
  </si>
  <si>
    <t>Esta publicación corresponde a las actividades planteadas en el Protocolo de Atención y Prevención de las Violencias Basadas en Género de la IU END.</t>
  </si>
  <si>
    <t xml:space="preserve">Sugerencia </t>
  </si>
  <si>
    <t>Buenas tardes. Respetuosamente sugiero en los boletines denominados  ¡Vive la IUEND! y Boletín Endtérate al momento se presentar las noticas que envia la DTInternacionalización (vía el archivo compartido) no emplear los títulos Internacionalización y Programas de Internacionalización, respectivamente. 
Sugiero emplear una denominación que resalta el beneficio y el impacto de la misma. Asimismo la expresión Programas de Internacionalización no es cierta, puesto que nos programas son oportunidades. 
Por invito a emplear ENDEPORTE te conecta con el mundo</t>
  </si>
  <si>
    <t>Oficina de Comunicaciones e Imagen Corporativa</t>
  </si>
  <si>
    <t>Decreto 1330, 
Aspectos curriculares/Interacción</t>
  </si>
  <si>
    <t xml:space="preserve">esta es una prueba </t>
  </si>
  <si>
    <t>https://drive.google.com/open?id=1R6ltDuSRuAKtPec3yyTuHfbfedcPau1h</t>
  </si>
  <si>
    <r>
      <t xml:space="preserve">Adjunto la conceptualización de la revista digital para su respectiva propuesta en diseño </t>
    </r>
    <r>
      <rPr>
        <u/>
        <sz val="10"/>
        <color rgb="FF1155CC"/>
        <rFont val="Arial"/>
      </rPr>
      <t>https://docs.google.com/spreadsheets/d/1utf8hAR8FJrpJKt_3I_FveCYRVqy0wGLzWyjyNZRdXg/edit?usp=sharing</t>
    </r>
  </si>
  <si>
    <t>Diseño banner para calendario académico</t>
  </si>
  <si>
    <t>Docentes, Estudiantes, Administrativos y contratistas, Gobierno, Prensa</t>
  </si>
  <si>
    <t>MEN 1330</t>
  </si>
  <si>
    <t>Angela Ximena Patino Castillo</t>
  </si>
  <si>
    <t>Angela Patiño</t>
  </si>
  <si>
    <t xml:space="preserve">Publicación de la Resolución Rectoral de Conformación del Comité Paritario de Seguridad y Salud en el Trabajo - COPASST Periodo 2021- 2023. Por favor publicarla a partir de la fecha en cualquier horario </t>
  </si>
  <si>
    <t>https://drive.google.com/open?id=1xbLTJ1ZnjTPKSnC4SQ4c8u5KcXto_LXu</t>
  </si>
  <si>
    <t>Resolución 2013 de 1986</t>
  </si>
  <si>
    <r>
      <t xml:space="preserve">Buenas noches. Respetuosamente solicito divulgar la siguiente información: 
La Universidad de Santander - UDES, en el marco de su convicción por la búsqueda del aseguramiento de la calidad como un objeto de reflexión y análisis, invita a participar en el Webinar Perspectivas y desafíos del aseguramiento de la calidad en la Educación Superior.
Día: 9 de junio de 2021
Hora: 10:00 a.m. (hora colombiana)
Plataforma para transmisión: UDES YouTube Live
Inscripciones en: </t>
    </r>
    <r>
      <rPr>
        <u/>
        <sz val="10"/>
        <color rgb="FF1155CC"/>
        <rFont val="Arial"/>
      </rPr>
      <t>https://forms.office.com/Pages/ResponsePage.aspx?id=pJ786mHb1EChXdtXs2TA4O32kxg75e9BsNpSXIVMrvNUM1VROU1OVUNKN0RFWEo2TlFPSUJUVURQT</t>
    </r>
  </si>
  <si>
    <t xml:space="preserve">Desconozco la regulación. </t>
  </si>
  <si>
    <t>VICKY NAYIBI SAAVEDRA LEGRO</t>
  </si>
  <si>
    <t>Anexar boton que despliegur información en página web, instancia de Egresados</t>
  </si>
  <si>
    <t>solicitamos cuanto antes sea publicado en la página web institucional, en la Instancia de Egresados, en Bolsa de empleo, un botón que despliegue el documento Reglamento Bolsa de Empleo. Lo anterior por solicitud directa de La Unidad del Servicio Público de Empleo, como hallazgo en visita de asesoría.</t>
  </si>
  <si>
    <t>https://drive.google.com/open?id=1wIf6x0LNURz8naJbFhRzop9VQATWqVTG</t>
  </si>
  <si>
    <t>Unidad Servicio Público de Empleo la Ley 1636 de 2013</t>
  </si>
  <si>
    <r>
      <t xml:space="preserve">PZ043 - Utilizar la plantilla amarilla de orgullo END y el mismo numeral. Francisco Balanta es egresado. Créditos de la fotografía: </t>
    </r>
    <r>
      <rPr>
        <u/>
        <sz val="10"/>
        <color rgb="FF1155CC"/>
        <rFont val="Arial"/>
      </rPr>
      <t>https://twitter.com/Indervalle</t>
    </r>
  </si>
  <si>
    <t>https://drive.google.com/open?id=1uPOLncT6PreDuiHC9ksnX26cJ6hmN6Er</t>
  </si>
  <si>
    <t>Carlos Quiroz</t>
  </si>
  <si>
    <t>Realización de noticia con la información ya enviada a María Claudia A, sobre las pruebas saber</t>
  </si>
  <si>
    <t xml:space="preserve">noticia web con profesora María Nancy Rubio cuarto encuentro de experiencias significativas. </t>
  </si>
  <si>
    <t xml:space="preserve">Jose Correa </t>
  </si>
  <si>
    <r>
      <t xml:space="preserve">Docentes y administrativos
La Unidad de Bienestar Universitario te invita a participar de los cursos de extensión que ofrece el convenio entre el Instituto Departamental de Bellas Artes y la Institución Universitaria Escuela Nacional del Deporte vigencia 2021-1
En el archivo adjunto encontrarás la oferta cultural y las indicaciones del convenio. 
REALIZA TU INSCRIPCIÓN DESDE TU CORREO INSTITUCIONAL HASTA EL 2 DE JUNIO DE 2021  A LAS 9:00 AM  EN EL SIGUIENTE ENLACE:
</t>
    </r>
    <r>
      <rPr>
        <u/>
        <sz val="10"/>
        <color rgb="FF1155CC"/>
        <rFont val="Arial"/>
      </rPr>
      <t>https://forms.gle/gEh14ziRtu1bQQuB7</t>
    </r>
    <r>
      <rPr>
        <sz val="10"/>
        <color rgb="FF000000"/>
        <rFont val="Arial"/>
        <scheme val="minor"/>
      </rPr>
      <t xml:space="preserve">
¡Los esperamos!</t>
    </r>
  </si>
  <si>
    <t>https://drive.google.com/open?id=1HbDxBxQ_fqYPvn9yHpdZ4LBCKXY6g8fS</t>
  </si>
  <si>
    <t xml:space="preserve">Articular la nota informativa para divulgación en redes sociales. Expreso articulación al desconocer ustedes como integran a partir de los insumos que ofreceré a continuación. </t>
  </si>
  <si>
    <t>Cordial Saludo. Respetuosamente divulgar la siguiente información.
En el marco del lanzamiento de la Cátedra Competencias Interculturales para la ciudadanía global que se ofrecerá a la población estudiantil de ENDEPORTE en el 2021-2, el pasado 24 de mayo de 2021, se realizo el webinario Herencia Africana. Alli el afrodescendiente Moisés Medrano, especialista de la Diáspora Africana, explico el origen de esta conmemoración: La ley 725 del año 2001, estableció el 21 de mayo como el Día Nacional de la Afrocolombianidad y la ONU constituyó el Decenio Internacional de los Afrodescendientes "Reconocimiento, Justicia y Desarrollo 2015-2024" (Resolución 68/237). Desde entonces diversas instituciones reúnen esfuerzos para generar igualdad de oportunidades, reconocimiento cultural y adoptar medidas que promuevan el goce efectivo de los derechos de las personas de ascendencia africana. Además Medrano expreso que "Esta conmemoración ofrece una excelente oportunidad para realizar un ejercicio de pedagogía antropológica, cultural y política con mira a valorar la diversidad humana y fortalecer el goce integral del derecho a la igualdad, consagrado en los principales instrumentos internacionales, regionales y nacionales de derechos humanos." 
En https://www.facebook.com/UniversidadMariana.Pasto/videos/495699431853681/ podrán encontrar el evento. 
Asimismo, agradezco que la nota informativa lleva a los interesados a revisar el link en vivo.</t>
  </si>
  <si>
    <t>https://drive.google.com/open?id=1CGHz8TxPHVTb-BZcIfQH8y9FhHEWR7RW</t>
  </si>
  <si>
    <t>Me parece pertinente publicar esto, ustedes que opinan??</t>
  </si>
  <si>
    <t>La nota a divulgar es la siguiente: La Institución Universitaria Escuela Nacional del Deporte es miembro activo de la  Red Colombiana para la Internacionalización de la Educación Superior  RCI en la vigencia abril 2021- marzo 2022. Aportando y participando de manera clave en las incitativas que ayudan a fortalecer la educación superior del país.</t>
  </si>
  <si>
    <t>https://drive.google.com/open?id=1ne-qit-Hqh1UQsp454-wxwdKotcR-9J5</t>
  </si>
  <si>
    <t>Decreto 1330 de 2019. Puesto que la vinculación a esta red favorece el fortalecimiento de vínculos entre la institución y los diversos actores.</t>
  </si>
  <si>
    <t xml:space="preserve">Buenas tardes. Diana dando continuidad a nuestra charla vía meet, de ayer viernes, respetuosamente solicito el apoyo mediante el diseño de un plan de divulgación que utilice las medios favoritos entre la población estudiantil para informar y motivar sobre la beca para pregrado en Brasil. 
Al respecto comento: La embajada de Brasil en Bogotá informa que se encuentra abierta la convocatoria académica a nivel de pregrado en el Programa de Estudantes-Convênio de Graduação (PEC-G). Se ofrecen más de 9000 cupos, en más de 120 universidades brasileñas, en 291 carreras de pregrado a ciudadanos de 68 países. La formación es gratuita en todas las carreras. Sostenimiento y pasajes aéreos son responsabilidad del candidato. Los estudiantes tienen la posibilidad de acceder a becas del gobierno brasileño en casos específicos (más información en http://www.dce.mre.gov.br/es/PEC/G/estudantes/bolsas.php). Los candidatos interesados deben contactar el sector de cooperación educativa de la Embajada del Brasil en Bogotá, por el correo electrónico coopedu.bogota@itamaraty.gov.br, para diligenciar el formulario de inscripción al proceso selectivo, en el cual el candidato otorgará dos opciones de pregrado y dos opciones de ciudad en Brasil donde le gustaría estudiar. Los aspirantes deberán cumplir con los siguientes requisitos básicos:
(i) Ser nacional y residente colombiano; 
(ii) No ser portador de visa permanente o de cualquier otro tipo de visa temporal para Brasil;
(iii) Ser mayor de 18 años o haberlos completado hasta el 31 de diciembre de 2021.  - Listado de cursos: https://bit.ly/3ey1ajG
- Listado de universidades por región y ciudad: https://bit.ly/3uNPKhm
Notas: 
1. En el archivo compartido se encuentra mayor y mejor información
2. Es de interés de la Dirección Técnica de Internacionalización realizar una entrevista para ser transmitida por facebook live y ser alojada posteriormente en youtube.
3. Dado que en el email de internacionalización se han recibido solicitudes de estudiantes interesados, agradezco informar cuando antes la estrategia de la UCIC, puesto que se debe ofrecer respuesta a la población estudiantil cuanto antes. </t>
  </si>
  <si>
    <t xml:space="preserve">Decreto 1330 de 2019. Interacción con nuevos contextos y realidades. </t>
  </si>
  <si>
    <t>Olga Hincapie</t>
  </si>
  <si>
    <t>premio semillero investigacion DIPIUEND</t>
  </si>
  <si>
    <t>¿Cómo prestar los primeros auxilios psicológicos?</t>
  </si>
  <si>
    <t>Isabel Cristina Casas Quiroga</t>
  </si>
  <si>
    <t>VICERRECTORIA ACADEMICA</t>
  </si>
  <si>
    <t xml:space="preserve">Solicitamos enviar a todos los estudiantes el formulario google adjunto, que contiene información sobre los familiares de nuestros que estén interesados en la vacuna para COVID-19. El texto introductorio puede ser el siguiente: 
La Secretaria de Salud Pública en estos momentos  hace extensiva la invitación  a registrar  padres/ abuelos de estudiantes que sean mayores de 60 años y a la fecha no se encuentren vacunados, buscando así aumentar la población vacunada de la segunda fase del plan de vacunación. 
Recuerden los criterios son los siguientes:
- No haber recibido hasta el momento ninguna dosis de vacunación. 
- Población de 60 años o mayor.
- Familiares de la comunidad educativa que autoricen el uso de sus datos para el contacto y agendamiento de la cita. 
La fecha límite de diligenciamiento es el viernes 4 de junio a la 1 pm </t>
  </si>
  <si>
    <t>https://drive.google.com/open?id=1ZBtBspOAxvHArk9SC14Nd4W-kObi2lRe6PwTsRBhXk8</t>
  </si>
  <si>
    <t>No. Esta información es solicitada por la secretaría de salud pública municipal. Agradecemos en lo posible se pueda publicar hoy martes 1 de junio</t>
  </si>
  <si>
    <t>José Correa</t>
  </si>
  <si>
    <t>Nota para el Festival Interno de la Canción</t>
  </si>
  <si>
    <t>Creación de plantilla para documento en tamaño Word, donde se explicará de forma clara el PEI (rojo), Estatuto General (azul) y Reglamento Estudiantil (rojo).</t>
  </si>
  <si>
    <t>Si, Resolución MEN 1330</t>
  </si>
  <si>
    <t>Corrección de estilo</t>
  </si>
  <si>
    <t>Comedidamente solicito la corrección de fechas de las piezas gráficas adjuntas gestionadas para la 5ta feria empresarial ENDprende. siendo la nueva fecha: 10 de junio  (pieza grafica de EXPOSICION DE IDEAS 2:00pm)  PIEZA Grafica de FORO 11 DE JUNIO 6:30 pm</t>
  </si>
  <si>
    <t>https://drive.google.com/open?id=1HTn7jQ3QtqfGi41RJ9cnc5L6HjrjU67z, https://drive.google.com/open?id=1kxiiufGxYGnjEvFn3DdBWGbyCwLNlVnl</t>
  </si>
  <si>
    <t>Divulgación de información, Cubrimiento de eventos</t>
  </si>
  <si>
    <t>Comedidamente solicito la divulgación de las presentes piezas gráficas por medio de las redes sociales institucionales y correo institucional , de igual modo necesito por favor (ya envié un correo con la solicitud a sistemas) cubrimiento del evento por medio de facebook live institucional.</t>
  </si>
  <si>
    <r>
      <rPr>
        <u/>
        <sz val="10"/>
        <color rgb="FF1155CC"/>
        <rFont val="Arial"/>
      </rPr>
      <t>https://drive.google.com/open?id=1dG6pCob7NCgG91E84dDJPYxHR_qljJaB</t>
    </r>
    <r>
      <rPr>
        <sz val="10"/>
        <color rgb="FF000000"/>
        <rFont val="Arial"/>
        <scheme val="minor"/>
      </rPr>
      <t xml:space="preserve">, https://drive.google.com/open?id=1XnGITPCyKg8IzK6Od_pJTGGhVTfZe4xk, https://drive.google.com/open?id=1ef24QwBb3qsY2USr1hbYJ3rSKEywdslw, </t>
    </r>
    <r>
      <rPr>
        <u/>
        <sz val="10"/>
        <color rgb="FF1155CC"/>
        <rFont val="Arial"/>
      </rPr>
      <t>https://drive.google.com/open?id=14QYUHzHMcqPtQOiKzwiJ1ODCb8gHCs84</t>
    </r>
  </si>
  <si>
    <t>Claudia María Ruiz Silva</t>
  </si>
  <si>
    <t>Claudia Maria Ruiz S</t>
  </si>
  <si>
    <t>DIRECCIÓN TÉCNICA DE PROYECCIÓN SOCIAL</t>
  </si>
  <si>
    <t>Realizar una jornada pedagógica de manera virtual conformada por actividades didácticas con el fin de educar de manera informativa e instructiva a toda la comunidad en general sobre la inocuidad y seguridad al consumidor.</t>
  </si>
  <si>
    <t>https://drive.google.com/open?id=1zz0F-Fd0iquisABCmeDaX6y28ECeeL1j, https://drive.google.com/open?id=1KCgAHIc-gU3V33K2LdMO_MIy45vAt_wg, https://drive.google.com/open?id=1ccFnq-9aZkW6iCkT0icgls1011DaRKtB, https://drive.google.com/open?id=1piBMwlf5mwt67Nv04IXDusudNXWRRBnb, https://drive.google.com/open?id=16ndUdYLxMuumu5LrL-ymc6lK2qlpravI</t>
  </si>
  <si>
    <t>Camilo Gómez</t>
  </si>
  <si>
    <t>Cordial saludo, se solicita la publicación y difusión de la Resolución de Rectoría 100.41.0475.2021 con la cual se reanuda las elecciones del representante de los estudiantes ante el consejo Directivo, además de las piezas publicitarias para su publicación por redes, banner institucional y correos de los estudiantes; la Resolución también se debe publicar en normatividad</t>
  </si>
  <si>
    <r>
      <rPr>
        <u/>
        <sz val="10"/>
        <color rgb="FF1155CC"/>
        <rFont val="Arial"/>
      </rPr>
      <t>https://drive.google.com/open?id=1RtGarkbGp6C--OnqGqxYIoJVE0n6AMIy</t>
    </r>
    <r>
      <rPr>
        <sz val="10"/>
        <color rgb="FF000000"/>
        <rFont val="Arial"/>
        <scheme val="minor"/>
      </rPr>
      <t xml:space="preserve">, https://drive.google.com/open?id=1USn7BZfKwimWRZt21oVkrWzpSOU2_Wwz, </t>
    </r>
    <r>
      <rPr>
        <u/>
        <sz val="10"/>
        <color rgb="FF1155CC"/>
        <rFont val="Arial"/>
      </rPr>
      <t>https://drive.google.com/open?id=1ieVoTqIVEgzyGnwVNrzm8Beinnbh8w_h</t>
    </r>
  </si>
  <si>
    <t>Tiempo de difusión específico para proceso electoral</t>
  </si>
  <si>
    <r>
      <t xml:space="preserve">Se requiero publicación y divulgación del evento: "Seminario virtual: Fisiología Aplicada al Rendimiento" a desarrollarse el proximo 18 de junio.
link de inscripción: </t>
    </r>
    <r>
      <rPr>
        <u/>
        <sz val="10"/>
        <color rgb="FF1155CC"/>
        <rFont val="Arial"/>
      </rPr>
      <t>https://forms.gle/qSoTdKL1GBEu3K3D6</t>
    </r>
    <r>
      <rPr>
        <sz val="10"/>
        <color rgb="FF000000"/>
        <rFont val="Arial"/>
        <scheme val="minor"/>
      </rPr>
      <t xml:space="preserve"> </t>
    </r>
  </si>
  <si>
    <r>
      <t xml:space="preserve">https://drive.google.com/open?id=1AjnSZqdHn13ZBdjHEoqRJruKl0foXn2A, https://drive.google.com/open?id=1q-blXke4I-qn7QMno4W4ap0x7CsTxrxa, https://drive.google.com/open?id=133VOU8ahtwO7w5rL0HcyTBGdGJ13lkTc, </t>
    </r>
    <r>
      <rPr>
        <u/>
        <sz val="10"/>
        <color rgb="FF1155CC"/>
        <rFont val="Arial"/>
      </rPr>
      <t>https://drive.google.com/open?id=1s62OL3dqpz4eaj7HS3gmjgQDwAOe_Xv0</t>
    </r>
  </si>
  <si>
    <t>Diseño Boletin Podium</t>
  </si>
  <si>
    <t>https://drive.google.com/open?id=1nfxPEwC1SjFVeMaaYcZsBu5hwfCxFjXJ</t>
  </si>
  <si>
    <t xml:space="preserve">SE SOLICITA LA PUBLICACION DEL EVENTO "Responsabilidad y perfil ideal del entrenador - Formador para el fútbol" a desarrollarse del 9 al 18 de junio.
link de inscripción: https://forms.gle/RG5CZZyHd6ygvqQX9 </t>
  </si>
  <si>
    <r>
      <t xml:space="preserve">https://drive.google.com/open?id=1VohZ-m7VyEnDaRkbHBwT0KHXbpPIGqqo, </t>
    </r>
    <r>
      <rPr>
        <u/>
        <sz val="10"/>
        <color rgb="FF1155CC"/>
        <rFont val="Arial"/>
      </rPr>
      <t>https://drive.google.com/open?id=1zs7t4tAtT710a3u82O6mHDw89mlChA9E</t>
    </r>
    <r>
      <rPr>
        <sz val="10"/>
        <color rgb="FF000000"/>
        <rFont val="Arial"/>
        <scheme val="minor"/>
      </rPr>
      <t xml:space="preserve">, https://drive.google.com/open?id=1kMk5iHYJWlGZwNNp0G_7nRX6XCFD1Ec2, </t>
    </r>
    <r>
      <rPr>
        <u/>
        <sz val="10"/>
        <color rgb="FF1155CC"/>
        <rFont val="Arial"/>
      </rPr>
      <t>https://drive.google.com/open?id=1ETJIGA2FHg5qhfod5RaA6Ep-NEJA6uyp</t>
    </r>
  </si>
  <si>
    <t xml:space="preserve">Banner web para "Acciones COVID-19" que diga "Nos cuidamos para cuidarte, consulta nuestros Protocolos de Bioseguridad" y un Clic aquí. </t>
  </si>
  <si>
    <t>MIN SALUD RES 223</t>
  </si>
  <si>
    <t>Calendario tipo planeador para incluir las fechas del Calendario Académico.</t>
  </si>
  <si>
    <t>Juan David Correa Ordóñez</t>
  </si>
  <si>
    <t xml:space="preserve">II SEMINARIO DE INOCUIDAD DE ALIMENTOS EN TIEMPOS DE PANDEMIA POR COVID-19
Y X JORNADA INOCUIDARTE ¡CUIDA LO QUE COMES, CUÍDATE EN CASA!
Realizar una jornada pedagógica de manera virtual conformada por actividades didácticas con el fin de educar de manera informativa e instructiva a toda la comunidad en general sobre la inocuidad y seguridad al consumidor.
Dia: 10 de junio de 2021
Hora: 1:00 Pm a 6:00 pm
Lugar: virtual
con los responsables del seminario:
FACULTAD DE REHABILITACIÓN Y SALUD, NUTRICIÓN Y DIETÉTICA, V SEMESTRE - PROYECCIÓN SOCIAL
Responsable Docente William Escobar Rodríguez.
Link Inscripción: https://forms.gle/FRTb4Dfd2jozFieN9
</t>
  </si>
  <si>
    <r>
      <t xml:space="preserve">https://drive.google.com/open?id=1KIFTJdUBc5W4ZD-p_injAtDRVzij6btj, https://drive.google.com/open?id=1RKDf5Krul421eEyFNmK5YCfKv4uadoqe, </t>
    </r>
    <r>
      <rPr>
        <u/>
        <sz val="10"/>
        <color rgb="FF1155CC"/>
        <rFont val="Arial"/>
      </rPr>
      <t>https://drive.google.com/open?id=1Xxq5P4jgh8enj18V3qhkAHoLpW5ow9YE</t>
    </r>
    <r>
      <rPr>
        <sz val="10"/>
        <color rgb="FF000000"/>
        <rFont val="Arial"/>
        <scheme val="minor"/>
      </rPr>
      <t>, https://drive.google.com/open?id=1qjNzNndHzTCogqCXd_6jowBlgAbYepsX, https://drive.google.com/open?id=1tkewLtP5E023bsv3ugomOMEk3d2OMlzI</t>
    </r>
  </si>
  <si>
    <t>Juan Davis Correa Ordóñez</t>
  </si>
  <si>
    <t>Seminario de Bioestadística
En la actualidad los profesionales de la salud deben tener competencias en el manejo de herramientas estadísticas, dado que a partir de los resultados de los estudios se pueden tomar decisiones, gestionar recursos, realizar inferencias sobre grupos poblacionales, evaluar intervenciones de salud pública, interpretar gráficos e indicadores con pensamiento crítico y tener elementos para el desarrollo de actividades de investigación. 
Por lo anterior, este diplomado pretende incentivar en los estudiantes el uso de la Bioestadística desde el enfoque descriptivo e inferencial, lo que permitirá, además de fomentar la actitud hacía el uso de la bioestadística, analizar datos en su vida profesional.</t>
  </si>
  <si>
    <r>
      <rPr>
        <u/>
        <sz val="10"/>
        <color rgb="FF1155CC"/>
        <rFont val="Arial"/>
      </rPr>
      <t>https://drive.google.com/open?id=1gzzEpVyMC4OWoiKWcgaW_akXhfXPdtB1</t>
    </r>
    <r>
      <rPr>
        <sz val="10"/>
        <color rgb="FF000000"/>
        <rFont val="Arial"/>
        <scheme val="minor"/>
      </rPr>
      <t xml:space="preserve">, </t>
    </r>
    <r>
      <rPr>
        <u/>
        <sz val="10"/>
        <color rgb="FF1155CC"/>
        <rFont val="Arial"/>
      </rPr>
      <t>https://drive.google.com/open?id=1l9NtbTjY4p4WuHXPWauqY6QbthXOhheQ</t>
    </r>
    <r>
      <rPr>
        <sz val="10"/>
        <color rgb="FF000000"/>
        <rFont val="Arial"/>
        <scheme val="minor"/>
      </rPr>
      <t xml:space="preserve">, https://drive.google.com/open?id=1JnxRL-5VinKW5_D4Aa6oP0x_Cq6whUR5, https://drive.google.com/open?id=1zXIDZs_LoYyKVJdxIc6wLDGmouMA5sTn, https://drive.google.com/open?id=1XyKSmRZtuVo_yv9vJS9M5WTpe4oI2dS-, https://drive.google.com/open?id=1Ze-M8axexRSWOyPrcn3IQyHsHZFaesrO, </t>
    </r>
    <r>
      <rPr>
        <u/>
        <sz val="10"/>
        <color rgb="FF1155CC"/>
        <rFont val="Arial"/>
      </rPr>
      <t>https://drive.google.com/open?id=1G8V-nQ5aMalsI-vemlik33zl45Y8G0z_</t>
    </r>
  </si>
  <si>
    <t>Docentes, Estudiantes, Administrativos y contratistas, Ciudadanía en general, Sector Salud</t>
  </si>
  <si>
    <t>Cordial Saludo, se requiere el Diseño de tres escarapelas correspondientes a los miembros de la comisión escrutadora para las elecciones del próximo miércoles del Representante de los estudiantes ante el Consejo Directivo, los nombres son:
Roger Micolta Truque  Vicerrector Académico
Clara Yasmin Gómez  Jefe Oficina Asesora Jurídica
Luz Stella Murillo Jefe Oficina Asesora De Planeación</t>
  </si>
  <si>
    <t>Para tener tiempo de enviar a imprimir</t>
  </si>
  <si>
    <t>Cubrimiento de eventos, Toma de Fotos</t>
  </si>
  <si>
    <t>Tomar Foto a tres estudiantes mejores Saber Pro 2020</t>
  </si>
  <si>
    <t>Vicky Saavedra</t>
  </si>
  <si>
    <t>Divulgación de información, Edición de videos</t>
  </si>
  <si>
    <t>Ciclo de Foro Prevención del Riesgo de Lesiones Deportivas y readaptación</t>
  </si>
  <si>
    <t>Jhon Viera</t>
  </si>
  <si>
    <t>CARRETE PARA INSTAGRAM E INFOGRAFÍA PARA LINKEDIN Y FACEBOOK. 
Consejos para iniciar tu acondicionamiento físico 
- Haz 150 minutos a la semana, mínimo 30 minutos por 5 días.
- Debes contar con una valoración médica previa para establecer tu programa de entrenamiento.
- Realiza tu acondicionamiento físico de manera moderada, con ello estimulas la actividad cardiaca y los movimientos corporales. 
- Recuerda que la sesión de entrenamiento tiene una fase de calentamiento, fase central (ejercicios musculares, coordinativos y entrenamiento funcional) y vuelta a la calma, esto llevará a evitar lesiones tempranas. 
- Recuerda el uso de ropa cómoda y ligera. 
Créditos: Docente María Nancy Rubio
Fisioterapeuta, Esp. Mg. en Intervención Integral en el Deportista. </t>
  </si>
  <si>
    <t xml:space="preserve">NO </t>
  </si>
  <si>
    <t>Actualizar fecha en publicidad existente</t>
  </si>
  <si>
    <t>Buenas tardes. Respetuosamente solicito su colaboración actualizando la fecha y el sentido de la misma en la pieza gráfica utilizada en la convocatoria externa estancia de investigación. 
En la imagen se aprecia el texto se amplia el plazo hasta Junio 04 de 2021. Este debe reemplazarse por Fecha límite para envio de documentación: Junio 10 de 2021</t>
  </si>
  <si>
    <t>https://drive.google.com/open?id=1KOX1sfLNc9JhtHjarNvxQmxJD2Y747ep</t>
  </si>
  <si>
    <t>Decreto 1330. Interacción/Investigación</t>
  </si>
  <si>
    <t xml:space="preserve">PZ046 - Hacer una propuesta en diseño para fondo de un LIVE en Instagram. Se trata de una imagen que se va a proyectar en las pantallas del auditorio y que sea alusiva al tema del live: Programa de Becas en Brasil. Dejo el poster original del programa para que funcione de guía. Las medidas de la pieza deben ser estándar 1080 x 1920. Añadir a la imagen el logo de la IU END. El evento se realizará el 10 de junio a las 11:00 a. m. </t>
  </si>
  <si>
    <t>https://drive.google.com/open?id=1BBX0eqFuFNWqp6lHD0rFC9kdb3PM0e51</t>
  </si>
  <si>
    <t>Diana Paola Gómez Pereira</t>
  </si>
  <si>
    <t>DIANA PAOLA GÓMEZ PEREIRA</t>
  </si>
  <si>
    <t xml:space="preserve">Se requiere enviar a los estudiantes de cada programa académico de PREGRADO la siguiente información: 
Estudiantes de NOMBRE DE CADA PROGRAMA
La Vicerrectoría Académica requiere conocer su percepción frente al desarrollo de las clases en la modalidad remota, invitándole a diligenciar el siguiente cuestionario con el interés de tener elementos para el análisis y emprender las acciones necesarias.
El cuestionario consta de 14 preguntas, dividido en 4 secciones y tarda aproximadamente 3 min en responder. Para ello, siga los siguientes pasos:
1. Descargue la base de datos adjunta. 
2. Busque el nombre del docente a evaluar.
3. De click en la URL del formulario.
4. Califique al docente y envíe su respuesta
5. Regrese a la base de datos, seleccione otro docente y repita los mismos pasos. 
Por favor, diligenciar cuantas veces sea necesario teniendo en cuenta los docentes con los que tiene matriculado cada uno de los cursos.  
NOTA: ESTE FORMULARIO ES DIFERENTE A LA EVALUACIÓN DOCENTE REGULAR.
Agradecemos su participación.
</t>
  </si>
  <si>
    <t>https://drive.google.com/open?id=1CrthJdVZtEPRWfG5mQb5lt0FKs79oBBj, https://drive.google.com/open?id=1S4mPMCht1fG3cEwxLR9I8svEcxRP34G9, https://drive.google.com/open?id=1gDTyvQ_w23wTMxUEn9ocfS8yE13-KzRH, https://drive.google.com/open?id=1I0amCp_keAb22oJMuG8RcyG9OXtyXd3J, https://drive.google.com/open?id=1KqVQceIQ1GgMWsT_pYMsLQiy78-Sqo5h, https://drive.google.com/open?id=1xuMOnQ1GwCd-pyc7WonQKzXMKFnsuHf8</t>
  </si>
  <si>
    <t>Se requiere enviar a los estudiantes de cada programa académico de POSGRADO la siguiente información: 
Estudiantes de NOMBRE DE CADA PROGRAMA
La Vicerrectoría Académica requiere conocer su percepción frente al desarrollo de las clases en la modalidad remota, invitándole a diligenciar el siguiente cuestionario con el interés de tener elementos para el análisis y emprender las acciones necesarias.
El cuestionario consta de 14 preguntas, dividido en 4 secciones y tarda aproximadamente 3 min en responder. Para ello, siga los siguientes pasos:
1. Descargue la base de datos adjunta. 
2. Busque el nombre del docente a evaluar.
3. De click en la URL del formulario.
4. Califique al docente y envíe su respuesta
5. Regrese a la base de datos, seleccione otro docente y repita los mismos pasos. 
Por favor, diligenciar cuantas veces sea necesario teniendo en cuenta los docentes con los que tiene matriculado cada uno de los cursos.  
NOTA: ESTE FORMULARIO ES DIFERENTE A LA EVALUACIÓN DOCENTE REGULAR.
Agradecemos su participación.</t>
  </si>
  <si>
    <t>https://drive.google.com/open?id=1uXrR3aI_NQ5Bo8DTdAc-DBzqaOc_7UPZ, https://drive.google.com/open?id=1dLI7uDD_wBNDwIgqlqY8vvqob7E0NyOT, https://drive.google.com/open?id=1uWdSki3p1tbasWWT9Kg0Jj6KCq6UAu21, https://drive.google.com/open?id=1gxGpCe8icOody6Flr0aHxwPp9tB1F6Hd, https://drive.google.com/open?id=1QA8sBU2S4Zf6ksLZN7iNPxEqK1FxW9F4, https://drive.google.com/open?id=1zi-a2ExpbjpTdIsnyREw1X1PnbGTevjB</t>
  </si>
  <si>
    <t>Docentes</t>
  </si>
  <si>
    <t>Mauricio Yela</t>
  </si>
  <si>
    <t xml:space="preserve">Solicitamos la realización de una pieza gráfica para divulgación en los medios institucionales invitando a visitar el Museo del Saber de Gestión de Riesgos, 
La pieza debe incluir los logos adjuntos y el logo institucional.
Pueden ingresar a la página web: http://portal.gestiondelriesgo.gov.co/museodelsabergrd/index.html 
para tomar fotos de referencia
Idea para el texto
La Institución Universitaria Escuela Nacional del Deporte tiene el gusto de invitarlos a visitar de forma virtual al Museo del Saber de Gestión de Riesgos.
- Recorrido guiados y virtuales con vista de 360°
- Conozca la historia de los desastres en Colombia y los principales escenarios de riesgo
- Adquiera herramientas para la adecuada reacción ante situaciones de riesgo. 
Más información aquí. </t>
  </si>
  <si>
    <t>https://drive.google.com/open?id=1bOn4fjtjVVvRisXZ5ffTpoATX6sQ2x_r</t>
  </si>
  <si>
    <t>Ley 1523 del 2012 sobre la gestión de riesgo de desastres</t>
  </si>
  <si>
    <t>DANIELA GRAJALES CAÑAS</t>
  </si>
  <si>
    <t xml:space="preserve">Publicar en página web el listado de beneficiarios del programa de Generación E- componente Equidad </t>
  </si>
  <si>
    <t>https://drive.google.com/open?id=1SvuRiOve6gsI7nENcE-ukGi3dylRrS5R</t>
  </si>
  <si>
    <t>Cristhian Fernando Soto Barbosa</t>
  </si>
  <si>
    <t>Cristhian Soto</t>
  </si>
  <si>
    <t>Favor divulgar en el banner principal y redes institucional la informacion acerca del Diplomado en Docencia Univeristaria</t>
  </si>
  <si>
    <r>
      <t xml:space="preserve">https://drive.google.com/open?id=18FkPBPuYbo5t3j2cTQ367qgrbe3XArz0, https://drive.google.com/open?id=1K3-NgmFfa3oz89fFHF-g3roYfRw9sEkT, </t>
    </r>
    <r>
      <rPr>
        <u/>
        <sz val="10"/>
        <color rgb="FF1155CC"/>
        <rFont val="Arial"/>
      </rPr>
      <t>https://drive.google.com/open?id=1ja-5CzVsoHJUoxn7YcE4kGgXh1uSJ5-G</t>
    </r>
  </si>
  <si>
    <t>Docentes, Estudiantes, Administrativos y contratistas, Gobierno, Prensa, Ciudadanía en general, egresados</t>
  </si>
  <si>
    <t xml:space="preserve">Buenos días. Respetuosamente solicito divulgar la siguiente información: 
En el marco del XXVI Verano de la Investigación Científica y Tecnológica del Pacífico del Programa Delfín que se realizará entre el 14 de Junio y el 30 de Julio de 2021, la Escuela Nacional del Deporte presenta un saludo de bienvenida a los estudiantes que eligieron a ENDEPORTE para realizar la pasantía de investigación. 
En este programa de movilidad estudiantil, participan jóvenes con talento y vocación por la ciencia, la tecnología y la innovación, que, con la experiencia personal y académica adquirida, deciden integrar la investigación en sus estudios y formar parte de programas de posgrado en el país y el extranjero.
El objetivo fundamental es fomentar la formación de capital intelectual de alto nivel académico, que en el futuro inmediato contribuyan en el desarrollo regional, nacional e internacional.
En este verano y por  siete (7) semanas nuestros docentes investigadores,  acompañarán proyectos en las áreas de Medicina y salud, Humanidades y ciencias de la conducta, Ingeniería e industria y Sociales y Económicas.  Además los jóvenes investigadores  participarán en curso de habilidades científicas, tecnológicas e interculturales en investigación que en esta oportunidad ofrece más de 50 actividades para capacitar y fomentar la magia de la investigación. 
Nota: Se adjunta la agenda del curso para que, si ustedes lo tienen a bien, utilicen la imagen de la portada. </t>
  </si>
  <si>
    <t>https://drive.google.com/open?id=1S7i3bMP81XkTtDyfoeXOZO3aCDk2UQvi</t>
  </si>
  <si>
    <t>Decreto 1330: Artículo 2.5.3.2.3.2.4. Aspectos curriculares//Artículo2.5.3.2.3.2.6  Investigación, innovación y/o creación artística y cultural.</t>
  </si>
  <si>
    <t>Diseño de piezas gráficas, Cubrimiento de eventos</t>
  </si>
  <si>
    <t xml:space="preserve">Realización de invitación con la siguiente información:
La Facultad de Ciencias de la Educación y del Deporte le invita a la reunión general de docentes para la finalización del período académico 2021-1. 
Martes 15 de junio
8:00 a. m. 
Coliseo Iván Vassilev Todorov
Nos piden enviar mañana para aprobación y cubrimiento el martes del evento. </t>
  </si>
  <si>
    <t>Héctor Fabio Martinez</t>
  </si>
  <si>
    <t>Cubrimiento y divulgación de los resultados finales de las elecciones del Representante de los Estudiantes ante el Consejo Directivo</t>
  </si>
  <si>
    <t>Banner web 2637 x 1003 píxeles, con texto: "Queremos conocer tu percepción frente al desarrollo de las clases en la modalidad remota, te invitamos a diligenciar el siguiente cuestionario" Podemos usar vectores y un clic aquí.</t>
  </si>
  <si>
    <t>Si</t>
  </si>
  <si>
    <t>Buenos días. Dando continuidad a la charla telefónica sostenida con Diana Abadía, ayer en la tarde, respetuosamente solicito divulgar a través de redes sociales la siguiente nota: 
Título: Estancia de Investigación modalidad remota - 2021
La IU Escuela Nacional del Deporte da la bienvenida a los estudiantes investigadores que han elegido a Endeporte para realizar una pasantía de investigación en modalidad remota, augurando que estas seis (6) semanas que compartirán con nuestros docentes investigadores sea el inicio de una relación de aprendizaje en pro de la construcción de una nueva sociedad de conocimiento. 
Notas: 
1. el miércoles 16 enviaré la relación de aceptados 
2. sugiero usar la imagen que ustedes tienen en archivo. 
Piezas Gráficas:
1. Banner web: 2637 x 1003 píxeles "Conoce el listado de admitidos a la Instancia de Investigación Remota - 2021. La IUEND te conecta con el mundo" y un clic aquí
2. Redes sociales post Facebook e Historia en Instagram: "Conoce el listado de admitidos a la Instancia de Investigación Remota - 2021. La IUEND te conecta con el mundo".</t>
  </si>
  <si>
    <t xml:space="preserve">Decreto 1330 de 2019. Interacción/Fomento a la investigación </t>
  </si>
  <si>
    <t>Rodrigo Bravo Baeza</t>
  </si>
  <si>
    <t>Cuatro piezas audiovisuales, cada una de un minuto, con fines de visualización de la Especialización en Periodismo Deportivo en las diferentes plataformas y página web a las que tiene acceso la Escuela Nacional del Deporte. El contexto de la solicitud es de mercadeo de la Especialización.</t>
  </si>
  <si>
    <t>N/A</t>
  </si>
  <si>
    <t xml:space="preserve">PZ049 - Diseño #OrgulloEND para egresado Cristian Delgado. Mejorar un poquito las fotografías porque se ven oscuras y escoger la que mejor se ajuste a la pieza gráfica. Dejo ejemplo de la plantilla que se utilizó anteriormente pero es válida una nueva propuesta, solo es importante conservar el color amarillo y el numeral. </t>
  </si>
  <si>
    <r>
      <rPr>
        <u/>
        <sz val="10"/>
        <color rgb="FF1155CC"/>
        <rFont val="Arial"/>
      </rPr>
      <t>https://drive.google.com/open?id=1xdlNILR5lbXvC8MYfzeutEiHyY1HzwYu</t>
    </r>
    <r>
      <rPr>
        <sz val="10"/>
        <color rgb="FF000000"/>
        <rFont val="Arial"/>
        <scheme val="minor"/>
      </rPr>
      <t xml:space="preserve">, https://drive.google.com/open?id=10q8wfnU2nw_e8w6YcrF3djc2w1eN1h-B, https://drive.google.com/open?id=1wmgJIRgDsrrnGQpVPWA4-DepKQwpIRCc, </t>
    </r>
    <r>
      <rPr>
        <u/>
        <sz val="10"/>
        <color rgb="FF1155CC"/>
        <rFont val="Arial"/>
      </rPr>
      <t>https://drive.google.com/open?id=1OTlBsA_m7xtqQHwxYFOEsUyuX9yHjxEe</t>
    </r>
  </si>
  <si>
    <t>Estudiantes, Administrativos y contratistas, Ciudadanía en general</t>
  </si>
  <si>
    <t>SANDRA YUDAFIN BALSECA ORTIZ</t>
  </si>
  <si>
    <t>Sandra Balseca Ortiz</t>
  </si>
  <si>
    <r>
      <t xml:space="preserve">En el marco del convenio Universidad Santo Tomas - IU Escuela Nacional del Deporte, se realizara el día 19 de junio, entre las 9 a 12 del día, El Simposio Actividad Física, Cáncer y VIH, para divulgación y registro.  Adjuntar a la pieza el siguiente link de inscripción: 
Formulario inscripción. 
</t>
    </r>
    <r>
      <rPr>
        <u/>
        <sz val="10"/>
        <color rgb="FF1155CC"/>
        <rFont val="Arial"/>
      </rPr>
      <t>https://forms.gle/GUT1eJ3XCtGVH2CK8</t>
    </r>
  </si>
  <si>
    <t>https://drive.google.com/open?id=13lnIP33GxkGLCj52Mvr1IW63dgsCIm72</t>
  </si>
  <si>
    <t xml:space="preserve">Docentes, Estudiantes, Prensa, Ciudadanía en general, Egresados - </t>
  </si>
  <si>
    <t>Invitación misa en homenaje a la madre de la Vicerrectora Financiera que tendrá lugar el viernes 18 de junio
Textos:</t>
  </si>
  <si>
    <t>Estado actual de ..................</t>
  </si>
  <si>
    <t xml:space="preserve">Cordial Saludo. Me gustaría conocer el estado actual del video solicitado en dìas pasados, ref.: Bienvenida a estudiantes. Este material se requiere en la presente semana, 15 al 18 de junio de 2021. </t>
  </si>
  <si>
    <t xml:space="preserve">A la suscrita </t>
  </si>
  <si>
    <t>Publicar en la página web y redes sociales la pieza gráfica enviada desde el programa Jóvenes en Acción, sobre la información de los incentivos para los estudiantes de la IUEND.</t>
  </si>
  <si>
    <t>https://drive.google.com/open?id=1oFCGJFz_PMhk2vnDiiyPhsJTWsGt5qMX</t>
  </si>
  <si>
    <t>CARRETE DE FOTOS 
Los triunfos de los deportistas colombianos a nivel internacional nos posicionan como un país líder en la generación de talentos para el mundo. (foto Egan Bernal) 
El deporte contribuye al posicionamiento de personas, marcas, productos y genera millones de pesos en patrocinios y representación de deportistas.
El deporte mueve a millones de personas en torno a una pasión y es el medio para llegar al corazón del público. Se estima que solo el fútbol produce más de 500.000 millones de dólares anuales en el mundo.
Esta industria genera un creciente número de empleos en Colombia, gracias a los espectáculos y escenarios deportivos así como la presencia de ligas, federaciones y entes deportivos territoriales. (Foto escenario deportivo Colombia).
Todo para decirte que con la nueva especialización de la IU END abrimos nuevos caminos para el deporte en Colombia. Pronto te contaremos más</t>
  </si>
  <si>
    <t>Paula Andrea Salazar González</t>
  </si>
  <si>
    <t>PAULA SALAZAR</t>
  </si>
  <si>
    <t>INSCRIPCIONES ABIERTAS AL CURSO DE INGLES INTENSIVO</t>
  </si>
  <si>
    <t>https://drive.google.com/open?id=1WGIJBAlh0EFaf0lpOuZEcghlduG41pfB</t>
  </si>
  <si>
    <t>Diseño de una tarjeta de disculpa debido a la demora en la entrega de los libros correspondientes al evento "Learn the Science of Speed - Aprenda la Ciencia de la Velocidad, Clínica de Tom Tellez para entrenadores".</t>
  </si>
  <si>
    <t>https://drive.google.com/open?id=19tZjEkt56FiJGkbeqcmj3vzr7_jeYASW</t>
  </si>
  <si>
    <t>Martha Valencia</t>
  </si>
  <si>
    <r>
      <t xml:space="preserve">En los boletines (2) que se generan los viernes en la sección ENDEPORTE TE CONECTA expresar algo así: RECOMENDADOS DE LA SEMANA y allí sólo presentar dos ofertas ampliando la información de la misma. 
Para esta semana que concluye el 18 06 2021, Podría ir lo siguiente: 
Becas Fulbright de Investigación y Docencia
Abierta para que profesionales del área administrativa realicen
una estancia de desarrollo profesional en EEUU.
Mayor información: www.fulbright.edu.co/desarrollo-profesional/
Beca Fulbright Profesor Colombia de Inglés (FLTA)
Dirigida a docentes y estudiantes de último semestre de
facultades de licenciatura con énfasis en inglés.
Mayor información: www.fulbright.edu.co/profesor-colombiano-de-ingles-flta/
Beca Fulbright Estudiante Doctoral Colombiano (EDC)
Abierta para que estudiantes de doctorado de todas las áreas de conocimiento puedan realizar una estancia de investigación en EE.UU.
Conoce la convocatoria gratuita en: www.fulbright.edu.co/estudiante-doctoral-colombiano/
Beca Fulbright Investigador Visitante Colombiano (IVC)
Si eres docente o investigador, no pierdas la oportunidad
de realizar una estancia de investigación en EE.UU
Aplica en </t>
    </r>
    <r>
      <rPr>
        <u/>
        <sz val="10"/>
        <color rgb="FF1155CC"/>
        <rFont val="Arial"/>
      </rPr>
      <t>www.fulbright.edu.co/beca-investigador-visitante-colombiano/</t>
    </r>
  </si>
  <si>
    <t>Evaluación Docente</t>
  </si>
  <si>
    <r>
      <t xml:space="preserve">Por favor, compartir a través de las redes sociales, el enlace de la evaluación de la calidad modalidad remota publicado en el boletín No. 12 a los estudiantes. </t>
    </r>
    <r>
      <rPr>
        <u/>
        <sz val="10"/>
        <color rgb="FF1155CC"/>
        <rFont val="Arial"/>
      </rPr>
      <t>https://forms.gle/Uxag5zcUv6tpxpfs7</t>
    </r>
  </si>
  <si>
    <t>Sandra  Balseca Ortiz</t>
  </si>
  <si>
    <t xml:space="preserve">Estrategias para divulgación de Especializaciones Facultad de Salud y Rehabilitación. </t>
  </si>
  <si>
    <t xml:space="preserve">Solicitar reunión para buscar estrategias de divulgación de las Especializaciones de la Facultad de Salud y Rehabilitación y proponer open house, con una charla de un tema de interés para cada una de las especializaciones y presentación de las mismas. </t>
  </si>
  <si>
    <t>Estudiantes, Prensa, Ciudadanía en general, Egresados</t>
  </si>
  <si>
    <t>Se solicita el cubrimiento, toma de fotos, videos, notas, entre otros del VI encuentro de la Esp.TMED, el cual se desarrollara del 24 al 27 de junio del presente año en nuestras instalaciones.</t>
  </si>
  <si>
    <t>Solicitud de souvenirs</t>
  </si>
  <si>
    <t>Se requiere 45 souvenires institucional para los estudiantes de la Esp.TMED asistentes al VI encuentro el cual se realizara del 24 al 27 de junio del presente año.</t>
  </si>
  <si>
    <t>Daniela Grajales</t>
  </si>
  <si>
    <t>Banner Crisis de Carrera medidas 654 x 105 "¿Estas experimentando crisis de carrera? Nosotros te ayudamos" y un clic aquí.</t>
  </si>
  <si>
    <t>Marilyn Guerrero</t>
  </si>
  <si>
    <t>UNIDAD DE DESARROLLO HUMANO</t>
  </si>
  <si>
    <r>
      <t xml:space="preserve">Banner principal web que redireccione a Mi Vacuna "Consulta aquí la etapa en la que te encuetras priorizado. Vacunarse Salva vidas" Clic aquí que redireccione a </t>
    </r>
    <r>
      <rPr>
        <u/>
        <sz val="10"/>
        <color rgb="FF1155CC"/>
        <rFont val="Arial"/>
      </rPr>
      <t>https://mivacuna.sispro.gov.co/MiVacuna?v1</t>
    </r>
    <r>
      <rPr>
        <sz val="10"/>
        <color rgb="FF000000"/>
        <rFont val="Arial"/>
        <scheme val="minor"/>
      </rPr>
      <t xml:space="preserve"> </t>
    </r>
  </si>
  <si>
    <t>Comedidamente solicito la divulgación de la pieza gráfica de la especialización en dirección y gestión deportiva en formato banner para ser publicado en la pagina institucional, en la que se indica que estamos en inscripciones, de igual modo solicito el cambio de fecha que aparece en la presente. siendo hasta el 2 de julio ( adjunto imagen de referencia)</t>
  </si>
  <si>
    <t>https://drive.google.com/open?id=1tsE38XtNaWtDGVwjReM0ONv739lHJAqq</t>
  </si>
  <si>
    <r>
      <t xml:space="preserve">VIGIAS ANTI - COVIDComparto la carpeta en Drive con los audios y los vídeos que ya se trabajaron con María C para que revises y miremos qué debemos volver a grabar </t>
    </r>
    <r>
      <rPr>
        <u/>
        <sz val="10"/>
        <color rgb="FF1155CC"/>
        <rFont val="Arial"/>
      </rPr>
      <t>https://drive.google.com/drive/folders/1zg4CzWUZ3Pbvnugf4yTxEevoA1BouhAC?usp=sharing</t>
    </r>
  </si>
  <si>
    <t>Grabación al profesor Diego Camilo García por el programa de Teoría y Metodología del Entrenamiento Deportivo</t>
  </si>
  <si>
    <t>Grabación y edición de Daniela Valencia, estudiante de Terapia Ocupacional, beneficiaria de la Beca Nexo</t>
  </si>
  <si>
    <t>Grabación y edición de entrevistas con docentes en el programa 'Resultados de Aprendizaje' de Pedagogía</t>
  </si>
  <si>
    <t xml:space="preserve">Grabación con profesor Diego Orejuela y decano Esnel González por los procesos de renovación de Deporte </t>
  </si>
  <si>
    <t>PZ047 - Infografía con las estrategias del Informe de Gestión. Tener en cuenta solo la columna C</t>
  </si>
  <si>
    <t>https://drive.google.com/open?id=1j-V9tbGXRS1yLX2hrMhedS1NuWGRsfkL</t>
  </si>
  <si>
    <t>Consejo Directivo</t>
  </si>
  <si>
    <t xml:space="preserve">PZ049 - #OgulloIUEND Utilizar la nueva propuesta en diseño de la plantilla amarilla. Reconocimiento a Hernán Torres. </t>
  </si>
  <si>
    <r>
      <rPr>
        <u/>
        <sz val="10"/>
        <color rgb="FF1155CC"/>
        <rFont val="Arial"/>
      </rPr>
      <t>https://drive.google.com/open?id=19zkT8UAacuYA8JhixsDPYxCWc_uLw_S1</t>
    </r>
    <r>
      <rPr>
        <sz val="10"/>
        <color rgb="FF000000"/>
        <rFont val="Arial"/>
        <scheme val="minor"/>
      </rPr>
      <t>, https://drive.google.com/open?id=1AF2nFujq33Ro0gubbXds9HHeAMGNG0Pa</t>
    </r>
  </si>
  <si>
    <t>PZ050 - Carrete para redes sociales (4 piezas):
1. Consulta tu estrato socioeconómico registrado en el SNIES
2. Ten presente que:
-Estos datos corresponden a los suministrados en la Unidad de Admisiones y Registro Académico
-Esta información no es susceptible de modificación
3. Si eres estudiante de estratos 1, 2 y 3, de acuerdo con las disposiciones del MEN, te estaremos informando sobre el proceso para tu #MatriculaCero
*Aplica para aspirantes a primer semestre
4. Si eres estudiante de estratos 4, 5 y 6 te notificaremos pronto sobre las modificaciones en el Calendario Académico para que realices tu matrícula financiera. 
*Aplica para aspirantes a primer semestre
Acompañar todas las piezas con el numeral #MatriculaCero
PZ051 - Banner para la página web (1 pieza):
Consulta tu estrato socioeconómico registrado en el SNIES haciendo clic aquí. 
#MatriculaCero</t>
  </si>
  <si>
    <t xml:space="preserve">DANIELA GRAJALES </t>
  </si>
  <si>
    <t xml:space="preserve">Publicar las convocatorias enviadas por el Departamento de Prosperidad Social que son de interés general de los estudiantes. 
Nombre de la oferta: Programa Nacional de Estímulos
Entidad oferente: Ministerio de Cultura
Número de convocatorias: 141 en diferentes ámbitos de la cultura
Fecha de postulación: Hasta el 2 de julio de 2021
Tipos de estímulo:
Premios: reconocimiento a toda una vida.
Reconocimientos: Para destacar procesos artísticos y culturales que estén contribuyendo al país.
Becas: Con el propósito de contribuir en el desarrollo de nuevas propuestas.
Quienes pueden participar:
Personas naturales: mayores de 18 años
Grupos constituidos: a título colectivo, no requieren personería jurídica.
Personas jurídicas privadas y públicas
Consejos comunitarios de comunidades negras, afrocolombianas, palenqueras, raizales, y pueblos Rrom que cumplan con el perfil específico establecido en la convocatoria en particular, en la que deseen presentarse.
Cabildos, resguardos y asociaciones indígenas que cumplan con el perfil específico establecido en la convocatoria en particular, en la que deseen presentarse.
Documentos e inscripción: El manual del programa nacional de estímulos, los manuales por dependencia, así como el proceso de postulación, se consulta y realiza en el siguiente link: https://estimulos2021.mincultura.gov.co/#/home  
</t>
  </si>
  <si>
    <r>
      <rPr>
        <u/>
        <sz val="10"/>
        <color rgb="FF1155CC"/>
        <rFont val="Arial"/>
      </rPr>
      <t>https://drive.google.com/open?id=1NHu7uMgvhoZtKpsvMWFyrhGkz3M-BrJo</t>
    </r>
    <r>
      <rPr>
        <sz val="10"/>
        <color rgb="FF000000"/>
        <rFont val="Arial"/>
        <scheme val="minor"/>
      </rPr>
      <t>, https://drive.google.com/open?id=1DV11tDUaBX54-JqiV4yLIRU4Kr4mVaRW, https://drive.google.com/open?id=1Dl7qIUN65k-sYYMwlltDEOmU59BC67_P, https://drive.google.com/open?id=1lWGWB4wHqjfNmupD9oZiZVcqFinF4WUI, https://drive.google.com/open?id=1IE1wvwr-w2HFBZmup3VGV42weSZv6iSW, https://drive.google.com/open?id=1795HStFKuX8BgobNdTjzO20olQdy_-mz, https://drive.google.com/open?id=1o3_NG9ub_v1869CF7jDapdb9j_6y-rgG</t>
    </r>
  </si>
  <si>
    <t xml:space="preserve">Convenio entre Prosperidad y Escuela Nacional del Deporte </t>
  </si>
  <si>
    <t>DANIELA GRAJALES</t>
  </si>
  <si>
    <t xml:space="preserve">Nombre de la oferta: IV Premio Fundación El Nogal
Oferente: Fundación El Nogal
Objetivo: Generar una reflexión en la sociedad colombiana, desde las iniciativas propuestas por jóvenes que ayuden a transformar las condiciones de convivencia, inclusión y acceso a las poblaciones vulnerables tanto urbanas como regionales teniendo en cuenta la pandemia generada por el COVID-19, buscando ampliar y fortalecer las oportunidades para la población colombiana.
Términos de referencia y pieza oficial: Se adjunta archivo.
Población: Jóvenes entre los 14 y 28 años, de todo el territorio nacional. Las propuestas postuladas al Premio podrán ser de individuos como de propuestas grupales.
Modalidades de participación: 
Reflexión
Proyectos
Apps digitales
Historia PAR
Semillas agentes de cambio
Relatos. (Exclusivo para colaboradores del Club El Nogal)
Premios: Para el primer puesto de cada modalidad: 
Incentivo económico: el monto lo determinará el grupo de jurados finales dependiendo de cada iniciativa y modalidad.
1 computador portátil para cada ganador por modalidad
Curso virtual de la Universidad del Rosario
Curso virtual de la Universidad de la Salle
Premios adicionales:
2 jóvenes ganadores que obtengan la mayor puntuación en su postulación, y que cumplan con el requisito de haber cursado y aprobado un pregrado universitario en cualquier campo profesional, tendrán una beca para un curso en Derechos Humanos de estancia corta o virtual en la Universidad de Castilla y La Mancha en Toledo, España, por medio de la Fundación Carolina.
Premio a la productividad, la innovación y el emprendimiento de los jóvenes en Colombia por RECON Colombia y la Embajada de Suecia. Estas dos entidades, escogerán los proyectos productivos y emprendimientos con mayor puntaje para premiarlos con un acompañamiento técnico en diferentes áreas dependiendo de las necesidades de la iniciativa.
Fecha límite de postulación: 1 de julio de 2021
Link de postulación: https://www.fundacionelnogal.org.co/premio-fundacion-el-nogal/
</t>
  </si>
  <si>
    <r>
      <rPr>
        <u/>
        <sz val="10"/>
        <color rgb="FF1155CC"/>
        <rFont val="Arial"/>
      </rPr>
      <t>https://drive.google.com/open?id=1qAJ3n8zHpRsFxpb6hsnV-L-Pqz1V5PsU</t>
    </r>
    <r>
      <rPr>
        <sz val="10"/>
        <color rgb="FF000000"/>
        <rFont val="Arial"/>
        <scheme val="minor"/>
      </rPr>
      <t>, https://drive.google.com/open?id=1KPpS0SPquiMhho5Y09itSu6kmOkjGH2r</t>
    </r>
  </si>
  <si>
    <t xml:space="preserve">Convenio entre Prosperidad Social y Escuela Nacional del Deporte </t>
  </si>
  <si>
    <t>Fernando Franco</t>
  </si>
  <si>
    <t>FERNANDO FRANCO TELLEZ</t>
  </si>
  <si>
    <t>UNIDAD DE CREDITO Y CARTERA</t>
  </si>
  <si>
    <t>COLGAR EN PAGINA WEB DE LA  INSTITUCIONAL Y REPLICAR EN REDES PARA LOS ESTUDIANTES INTERESADOS EN OBTENER CREDITO ICETEX</t>
  </si>
  <si>
    <t>Martha Elena Valencia z</t>
  </si>
  <si>
    <r>
      <t xml:space="preserve">Buenas tardes. Respetuosamente solicito su colaboración divulgando, en redes sociales, la siguiente noticia 
Título: Mentoras en el programa de MINCIENCIAS + Mujer + Ciencia + Equidad
Resolver la problemática de cierre de brecha de género en CTeI en Colombia, no es tarea fácil, dada la complejidad y las múltiples dimensiones que se deben abordar para su solución. Entran en juego, aspectos económicos, culturales, sociales entre otros que obligan a generar acciones contundentes y que sólo se pueden llevar a cabo con la participación y unidad de distintas instancias del Estado, del sector productivo, de la academia y de la sociedad civil organizada. De igual manera, por ser un tema de interés mundial, se requiere además de la cooperación internacional.
Es así, como para contribuir al cierre de brechas de género, el Ministerio de Ciencia, Tecnología e Innovación crea + Mujer + Ciencia + Equidad, un programa INSPIRACIONAL, TRANSFORMADOR Y CERCANO A LAS REGIONES, que busca beneficiar a jóvenes mujeres para posicionarlas como generadoras de cambios en la construcción de sociedades más equitativas, basadas en el conocimiento y que aporten al desarrollo de sus contextos.
Si deseas ser mentora puedes inscribirte en  https://docs.google.com/forms/d/e/1FAIpQLSeWH63F3nNDgFqwQ1JunCCmn1IUeoaFyR9wQjF6l1L378uJIw/viewform
Solo deben subir la copia de la cédula de ciudadanía y la copia del acta de grado (si ya se gradúo) 
Mayor información: 
https://mujercienciaequidad.minciencias.gov.co/
Video de presentación de la convocatoria:
</t>
    </r>
    <r>
      <rPr>
        <u/>
        <sz val="10"/>
        <color rgb="FF1155CC"/>
        <rFont val="Arial"/>
      </rPr>
      <t>https://youtu.be/FGPL75FdchE</t>
    </r>
    <r>
      <rPr>
        <sz val="10"/>
        <color rgb="FF000000"/>
        <rFont val="Arial"/>
        <scheme val="minor"/>
      </rPr>
      <t xml:space="preserve">
Las inscripciones vencen el 30 de Julio de 2021 </t>
    </r>
  </si>
  <si>
    <t>https://drive.google.com/open?id=1QQeupP2Hr7smRjVNhaFQIDgwV0GYFGCu</t>
  </si>
  <si>
    <t xml:space="preserve">No </t>
  </si>
  <si>
    <t>Sandra Balseca IUEND</t>
  </si>
  <si>
    <t>Divulgación de información, Diseño de piezas gráficas, Cubrimiento de eventos</t>
  </si>
  <si>
    <r>
      <rPr>
        <sz val="10"/>
        <color theme="1"/>
        <rFont val="Arial"/>
      </rPr>
      <t xml:space="preserve">Con el obejtivo de promocionar las especializaciones de la Facultad de Salud y Rehabilitaciòn se solicita open House de las mismas con la información que se anexa en el archivo adjunto. 
</t>
    </r>
    <r>
      <rPr>
        <sz val="10"/>
        <color rgb="FFCC0000"/>
        <rFont val="Arial"/>
      </rPr>
      <t xml:space="preserve">
</t>
    </r>
    <r>
      <rPr>
        <sz val="10"/>
        <color rgb="FFFF0000"/>
        <rFont val="Arial"/>
      </rPr>
      <t xml:space="preserve">Jhon los textos de los diseños son los siguientes: </t>
    </r>
    <r>
      <rPr>
        <sz val="10"/>
        <color theme="1"/>
        <rFont val="Arial"/>
      </rPr>
      <t xml:space="preserve">
Dos webinars para: Feed todas las redes, historias:
1. Título: El proceso de readaptación deportiva en el fútbol
Ponente: PABLO ARIEL VARELA 
Kinesiólogo del Club Atlético Boca Juniors Argentina plantel profesional
Moderador: MAG. GABRIEL HERNANDEZ
Fecha: jueves julio 8 
Hora: 6:00 pm
Lugar: Plataforma Zoom
Evento Gratuito. Previa inscripción
Transmisión en vivo: YouTube "Oficial Escuela Nacional del Deporte"
2. Título: Una Mirada a la Neurorrehabilitación desde el Concepto de Feldenkrais.
Ponente: Victoria Eugenia Molina Arbeláez
Fisioterapeuta - Maestra en el Método de Feldenkrais
Moderador: MAG. ZULAMY AGUDELO
Fecha: miercoles Julio 7
Hora: 6:00 pm
Lugar: Plataforma Zoom
Evento Gratuito. Previa inscripción
Transmisión en vivo: YouTube "Oficial Escuela Nacional del Deporte"
Las fotos te las envío al correo.</t>
    </r>
  </si>
  <si>
    <t>https://drive.google.com/open?id=1PnWRxhcOktJ0dA5SDYoMbFtlGHMu2EWV</t>
  </si>
  <si>
    <t xml:space="preserve">Docentes, Estudiantes, Administrativos y contratistas, Gobierno, Prensa, Ciudadanía en general, Egresados </t>
  </si>
  <si>
    <t>Florelba Campo Lucumi</t>
  </si>
  <si>
    <t>IPS - CAF</t>
  </si>
  <si>
    <t>Selección Colombia de Voleibol se prepara en el CAPF</t>
  </si>
  <si>
    <t>Comedidamente solicito su apoyo para el diseño e institucionalización de la información que relaciono a continuación que corresponde a:
1. Técnica para el lavado de manos
2. Medidas de bioseguridad generales 
Para lo cual adjunto los afiches de la ARL Colmena digitales de donde se extraería la información, tal como aparece en los mismos para colocarle los emblemas institucionales y realizarles las adecuaciones pertinentes para posteriormente ser enviados a la litografía y posteriormente impresos en láminas de pvc de 42 x 35 cm.</t>
  </si>
  <si>
    <r>
      <rPr>
        <u/>
        <sz val="10"/>
        <color rgb="FF1155CC"/>
        <rFont val="Arial"/>
      </rPr>
      <t>https://drive.google.com/open?id=18KKd74FhqwUSR7eIwefgG7eauXhWAH7l</t>
    </r>
    <r>
      <rPr>
        <sz val="10"/>
        <color rgb="FF000000"/>
        <rFont val="Arial"/>
        <scheme val="minor"/>
      </rPr>
      <t xml:space="preserve">, </t>
    </r>
    <r>
      <rPr>
        <u/>
        <sz val="10"/>
        <color rgb="FF1155CC"/>
        <rFont val="Arial"/>
      </rPr>
      <t>https://drive.google.com/open?id=19d4vx2WJcMfQ94cT3vxPKO6oW85f26p0</t>
    </r>
  </si>
  <si>
    <t>Resolución 777 de Junio de 2021</t>
  </si>
  <si>
    <t>Rick Saul Fernandez</t>
  </si>
  <si>
    <t xml:space="preserve">publicación libro Docente del programa de Administración </t>
  </si>
  <si>
    <t>Claudia Anyeli cardenas</t>
  </si>
  <si>
    <t>UNIDAD DE EDUCACION Y PEDAGOGIA</t>
  </si>
  <si>
    <t>Divulgación de información, Cubrimiento de eventos, Edición de videos</t>
  </si>
  <si>
    <t>Nota sobre resultados de aprendizaje curso dictado por pedagogía</t>
  </si>
  <si>
    <t>Héctor Fabio Martínez</t>
  </si>
  <si>
    <t>Ajustar el Organigrama y reemplazarlo en la web y en físico</t>
  </si>
  <si>
    <t>https://drive.google.com/open?id=1jGs4kw998t6mJwNszvA4UrXDKM0tzbK-</t>
  </si>
  <si>
    <t>acuerdo 313 consejo directivo</t>
  </si>
  <si>
    <t>Juan David España</t>
  </si>
  <si>
    <t>Guión Protocolo Atención al Ciudadano</t>
  </si>
  <si>
    <t>https://drive.google.com/open?id=1Rbt54jfW26obpPNJ1LlUvv5gW5NfX668</t>
  </si>
  <si>
    <t>Invitación a celebrar el Día del Servidor Público:
ResurgiENDo
El Rector de la Institución Universitaria Escuela Nacional del Deporte, Dr. José Fernando Arroyo Valencia tiene el gusto de invitarle a la celebración del Día del Servidor Público 
Día: Jueves 8 de julio
Lugar: Coliseo Iván Vassilev Todorov 
Hora: 10am a 12 - 2 a 4pm</t>
  </si>
  <si>
    <t>Carolina Muñóz</t>
  </si>
  <si>
    <t>Banner inscripción programas académicos (Tecnología en Deporte, Terapia Ocupacional, Admiración de Empresas y Especializaciones) hasta el 31 de julio.</t>
  </si>
  <si>
    <t xml:space="preserve">PZ057 - Diseño de piezas gráficas en redes sociales para cubrimiento de #TalentosColombia Desarrollar línea gráfica especial para este programa </t>
  </si>
  <si>
    <t xml:space="preserve">PZ059 - Diseño de portada para LinkedIn con la oferta académica en postgrados </t>
  </si>
  <si>
    <t>Diseño del segundo tip de bioseguridad para redes sociales (mp4)</t>
  </si>
  <si>
    <t xml:space="preserve">Edición de vídeo para redes con el cubrimiento general del evento de #TalentosColombia </t>
  </si>
  <si>
    <r>
      <t xml:space="preserve">Cordial saludo. Gracias por divulgar entre los docentes.
Título: Conversatorios Cafés Mimir Andino
Los Cafés Mimir Andino son estrategias para promover la
investigación y la innovación en las universidades, se
realizan con el fin de generar ideas alrededor de la
implementación del modelo de gestión de
investigación e innovación; ofrecer un espacio de
networking para liderazgo en investigación e
innovación; y promover debates internacionales,
relacionando el tema principal en contextos políticos y
económicos diferentes.
Cada sesión cuenta con un experto o especialista de
Europa y/o América Latina quien comparte reflexiones
y prácticas. Un líder de la gestión de la I+i asociado al
proyecto modera el espacio junto con un grupo de
rectores y vicerrectores asociados al Proyecto Mimir
Andino que conversan con el experto sobre la temática
específica.
Cada sesión está a disposición del público general mediante el streaming que se transmite en el canal de Youtube de la Asociación Colombiana de Universidades, y otros medios de difusión asociados a Obreal y a la Fundación EU-LAC.
Registre la participación en: </t>
    </r>
    <r>
      <rPr>
        <u/>
        <sz val="10"/>
        <color rgb="FF1155CC"/>
        <rFont val="Arial"/>
      </rPr>
      <t>https://docs.google.com/forms/d/e/1FAIpQLScORWQO31sMtgWBnQOfCeCcHbP2BLgH9Sns8fvuoiEvr7CWyQ/viewform</t>
    </r>
    <r>
      <rPr>
        <sz val="10"/>
        <color rgb="FF000000"/>
        <rFont val="Arial"/>
        <scheme val="minor"/>
      </rPr>
      <t xml:space="preserve">
</t>
    </r>
  </si>
  <si>
    <t>https://drive.google.com/open?id=1IRFKSQ70wk6r4yYKxPyXPyIBT30uUsqc</t>
  </si>
  <si>
    <t>Decreto 1330</t>
  </si>
  <si>
    <t>Jean Paul Zambrano</t>
  </si>
  <si>
    <t>PZ060 - Pieza para redes sociales (instagram, facebook y linkedin) promoción de los servicios de la IPS a estudiantes. 
Copy:  
Centro de Práctica y Salud IPS
Servicios: Fisioterapia 
                  Medicina física del deporte
                  Nutrición
Atención de lunes a viernes 
8:00 a. m. - 4:00 p. m. 
cita previa</t>
  </si>
  <si>
    <t>https://drive.google.com/open?id=1emkCh74lSYCjRIGYsp9Sabj6FYIJ3Zh_</t>
  </si>
  <si>
    <t>PZ061 - Piezas #MatriculaCero
Copy: 
Matrícula | Cero | Dudas
Celebramos la gratuidad académica para estratos 1, 2 y 3 en la IU END 
-Aplica para estudiantes nuevos y antiguos 
-Genera tu matrícula financiera* a partir del martes 6 de julio en www.endeporte.edu.co
*Cancela únicamente el valor de los derechos complementarios
Utilizar numeral #MatriculaCero y la misma línea gráfica de las piezas anteriores</t>
  </si>
  <si>
    <t>PZ062 - Tip de bioseguridad 3 en mp4</t>
  </si>
  <si>
    <t>internacionalizacion@endeporte.edu.co</t>
  </si>
  <si>
    <t xml:space="preserve">Buenas tardes. Gracias por divulgar la siguiente noticia
Nos visitan....
En el marco del convenio con la Universidad de Cuauhtémoc, plantel Aguascalientes, México nos visitan para realizar la práctica de pasantía los estudiantes de Kinesiología Karen Lylliana Romero Díaz  y Fernando Fernández del Castillo. Ellos estarán en nuestra institución en el periodo comprendido entre Julio 1ro. a Octubre 29 del presente año. 
Nota: el día martes, 06 07 2021, en horas de la mañana visitarán en compañía de la docente Lucía Urueña, la oficina de comunicaciones con el propósito de ofrecer mayor información sobre esta movilidad entrante. </t>
  </si>
  <si>
    <t>https://drive.google.com/open?id=1kZ6VlRE_NJbVZkPWVdcyyUE0n_XNBuiH</t>
  </si>
  <si>
    <t xml:space="preserve">No. </t>
  </si>
  <si>
    <t xml:space="preserve">Ministerio de Educación - Convocatoria buenas prácticas en Innovación Educativa y transformación digital
Esta convocatoria busca identificar buenas prácticas en innovación académica, innovación pedagógica y transformación digital en la educación superior para su visualización y publicación en el Laboratorio de Innovación Educativa para la Educación Superior CoLab.
Mayor información en: https://colab.colombiaaprende.edu.co/buenas-practicas/
Postúlate en: https://eafit.qualtrics.com/jfe/form/SV_9vGi2SNbwOcqE98
</t>
  </si>
  <si>
    <t>https://drive.google.com/open?id=1W3DxSSFG7Ex-Nem5mPeYcOZ4Jl2pnJE4</t>
  </si>
  <si>
    <r>
      <t xml:space="preserve">Estimada Diana, buenas tardes. 
El contenido que encontrarás a continuación es el recomendado para la publicación del próximo viernes, 09 07 2021. En el archivo compartido lo escribiré de manera sucinta.
Universidad de Montreal, ofrece becas a estudiantes internacionales. 
El programa de becas en la Universidad de Montreal, tiene como objetivo apoyar a las / los candidatos / os internacionales en su proyecto de estudios universitarios. La concesión de becas inicio en el otoño de 2020 y continua para los períodos de verano de 2021, otoño de 2021 e invierno de 2022.
El valor de la beca esta determinado por la excelencia en el expediente académico y aplica para estudios de pregrado, Maestría y Doctorados. 
Información general en: https://admission.umontreal.ca/becas-para-estudiantes-internacionales/
Información para admisiones en: </t>
    </r>
    <r>
      <rPr>
        <u/>
        <sz val="10"/>
        <color rgb="FF1155CC"/>
        <rFont val="Arial"/>
      </rPr>
      <t>https://admission.umontreal.ca/admission/preparation-de-la-demande/respecter-les-dates-limites-de-depot/</t>
    </r>
  </si>
  <si>
    <t>https://drive.google.com/open?id=1QVGspq9dYapCg-nmscAMuX0iHqzmXp5k</t>
  </si>
  <si>
    <t>Estimada Diana, buenas tardes. 
A continuación ofreceré comentarios sobre el video postgrados, según tiempos y otros aspectos:
1. 004 - 014: OK
2. 018 - 037: el locutor se agota. Al parecer la frase que es muy larga y se aprecia cansancio.
3. 039: es un salto demasiado brusco.
4. 136 - 137: al fondo se escucha una voz que interfiere con la voz principal
Música de fondo: OK
El texto Lugar de desarrollo, no añade valor
Respetuosamente sugiero: 
1. crear un slogan que favorezca el posicionamiento de los planes de estudio que a nivel especialización ofrece Endeporte y propongo:
- Postgrados ENDEPORTE: Consolida tu liderazgo
- Postgrados ENDEPORTE: Transformación responsable
- Postgrados ENDEPORTE: Transforma desde el conocimiento
- Postgrados ENDEPORTE: Renovación con responsabilidad
2. Desarrollar un conector a partir del minuto 039</t>
  </si>
  <si>
    <t>UCIC</t>
  </si>
  <si>
    <t>Banner matricula cero 1, 2 y 3 y descuentos matricula estratos 4, 5 y 6</t>
  </si>
  <si>
    <t>Buenos días. Gracias por divulgar la siguiente 
La Universidad del Valle de Puebla a través de la Dirección de Educación e Investigación, les hace la más cordial invitación al XXIX Foro de Investigación “El conocimiento científico en las diferentes disciplinas a partir de la pandemia del virus SARS-CoV-2: Relevancia, Percepciones y Realidades”; el cual se llevará a cabo en modalidad en línea del 18 al 23 de octubre de 2021. El mismo es dirigido a investigadores, docentes y alumnos de grado y posgrado que se encuentren en el proceso final de elaboración de tesis.
La Dirección de Educación e Investigación, se pone a su disposición en caso de cualquier observación y /o dudas al respecto al proceso de integración, en el correo: dir.educacion@uvp.mx (foro.investigacion2021@uvp.mx). Se Anexa la convocatoria donde se exponen detalles de colaboración al evento.</t>
  </si>
  <si>
    <r>
      <t xml:space="preserve">https://drive.google.com/open?id=1gMIMlg3JOdxpRCPj65MNOFnD5ozeGtQW, </t>
    </r>
    <r>
      <rPr>
        <u/>
        <sz val="10"/>
        <color rgb="FF1155CC"/>
        <rFont val="Arial"/>
      </rPr>
      <t>https://drive.google.com/open?id=1PcZR99O_5hoD6u2p1iKUL5fdVt1_pftL</t>
    </r>
  </si>
  <si>
    <t>No.</t>
  </si>
  <si>
    <t>OFICINA ASESORA DE PLANEACIÓN</t>
  </si>
  <si>
    <t>Diseño de mapa Sistema de Aseguramiento Integrado de la Calidad.</t>
  </si>
  <si>
    <t>Partiendo del mama de procesos existente llegar al mapa Sistema de Aseguramiento Integrado de la Calidad.</t>
  </si>
  <si>
    <t>https://drive.google.com/open?id=1GSABz53DD9MkdTSGqgy0N_Fjg9ZswyV1</t>
  </si>
  <si>
    <t xml:space="preserve">todos los anteriores </t>
  </si>
  <si>
    <t xml:space="preserve">Acreditación de alta calidad institucional y de los programas académicos. </t>
  </si>
  <si>
    <t xml:space="preserve">Nos visitan....
En el marco del convenio con la Universidad de Cuauhtémoc, plantel Aguascalientes, México nos visitan para realizar la práctica de pasantía los estudiantes de Kinesiología Karen Lylliana Romero Díaz  y Fernando Fernández del Castillo. Ellos estarán en nuestra institución en el periodo comprendido entre Julio 1ro. a Octubre 29 del presente año. 
Nota: el día martes, 06 07 2021, en horas de la mañana visitarán en compañía de la docente Lucía Urueña, la oficina de comunicaciones con el propósito de ofrecer mayor información sobre esta movilidad entrante. </t>
  </si>
  <si>
    <t>Nota y banner para intranet del resultado de las elecciones Comité de Convivencia Laboral.</t>
  </si>
  <si>
    <r>
      <t xml:space="preserve">Buenas tardes. Gracias por divulgar la siguiente info. 
Con solo $18.170 puedes formarte
Ahora la comunidad ENDEPORTE por hacer parte de la REDTTU, puede formarse en los cursos que la IU Digital de Antioquia. Inscripción libre hasta el 14 de julio, cupos limitados
Cursos disponibles: 
• Ambientes digitales de aprendizaje: https://bit.ly/3wlchCh
• Herramientas TIC para la educación: https://bit.ly/2UosQQx
• Informática básica: https://bit.ly/3wiFVrS
• Habilidades comunicativas: https://bit.ly/3hNXURR
• Acercamiento a las intervenciones psicosociales: https://bit.ly/3hPXHOa
• Introducción al diseño y ejecución de proyectos: https://bit.ly/2UzdSra
• Introducción al turismo: https://bit.ly/3wiJxtW
• Introducción a la agronomía: https://bit.ly/36mIvT4
• Buenas prácticas agropecuarias: </t>
    </r>
    <r>
      <rPr>
        <u/>
        <sz val="10"/>
        <color rgb="FF1155CC"/>
        <rFont val="Arial"/>
      </rPr>
      <t>https://bit.ly/36lOfMR</t>
    </r>
  </si>
  <si>
    <t>https://drive.google.com/open?id=1_61IqeBgX6uuRJ-LpQb7yxxsmABCJRY9</t>
  </si>
  <si>
    <t>Diseño de 4 botones de medida 270 X 84 px, que digan "Reglamento Estudiantil", "Estatuto General", "Proyecto Educativo Institucional", "Reglamento Docente"</t>
  </si>
  <si>
    <t xml:space="preserve">Buenas tardes. Gracias por divulgar la siguiente información: 
Cursos Idiomas Centro de Lenguas ETITC
Inglés Sábados
Desde julio 17 hasta Diciembre 4. Se entrega certificado.
Matrículas hasta 16 de julio.
Aplica Tarifa Preferencial para miembros RCI-ASCUN
Modalidad: Virtual con opción de alternancia
Francés y Alemán Sábados
Desde julio 10 hasta septiembre 25. Se entrega constancia.
Matrículas hasta 9 de julio.
Aplica Tarifa Preferencial para miembros RCI-ASCUN
Modalidad: Virtual
Cursos abiertos a toda la comunidad académica: estudiantes, docentes, administrativos,
egresados y sus familiares.
Mayor información: internacionalizacion@endeporte.edu.co 
</t>
  </si>
  <si>
    <t>https://drive.google.com/open?id=1xL7FpJRgd_Ji_vePNZsQHKoaRoUAaFaR</t>
  </si>
  <si>
    <t>Buenas tardes. Gracias por divulgar entre la comunidad 
V Encuentro Internacional de Investigación Universitaria-EnIIU, que es un espacio de divulgación multidisciplinario que se orienta bajo enfoques de investigación formativa y se dirige a estudiantes de pregrado y posgrado de las instituciones de educación superior a nivel nacional e internacional. También comprende una dinámica de transferencia del conocimiento entre los grupos de investigación que facilita la generación de alianzas estratégicas para el trabajo colaborativo e interdisciplinar.</t>
  </si>
  <si>
    <t>https://drive.google.com/open?id=1KttijFlBLCH0x3Y1FC29JuGt4-KxmBVW</t>
  </si>
  <si>
    <t xml:space="preserve">Decreto 1330. Componentes currículo e investigación. </t>
  </si>
  <si>
    <t>Elaborar un banner para Intranet como el que hizo para el Copasst pero con los elegidos del Comité de Convivencia Laboral para boletín ENDTérate</t>
  </si>
  <si>
    <t>Katherine Miranda</t>
  </si>
  <si>
    <t>1. Banner web informativo sobre la creación del Centro de Lenguas 
2. Banner informativo sobre las formas en cómo se puede dar cumplimiento al requisito de inglés en la institución 
3. Adicionar la palabra Centro de Lenguas como se muestra en la página 10 del Manual de Imagen. OK
4. PPT. OK</t>
  </si>
  <si>
    <t>John te comparto solicitud de diseño 
Instagram 
LINEA GRÁFICA #MATRICULA CERO DUDAS 
Pieza 1: Puntos clave para entender tu Matrícula Cero Dudas.
Pieza 2:  - El programa de gratuidad para los estratos 1, 2 y 3 incluye estudiantes nuevos y antiguos. 
- Cubrirá exclusivamente el valor neto de la matrícula en el segundo semestre de 2021 y 2022.
Pieza 3: El programa de gratuidad NO contempla el pago de los derechos complementarios y estampillas. *Si presentas dificultad financiera podrás solicitar un acuerdo de pago ante la Unidad de Crédito y Cartera. 
Pieza 4: Es responsabilidad de los estudiantes nuevos suministrar de forma veraz el estrato de su residencia. *Información sujeta a verificación. 
Pieza 5: Fechas de Matrícula Financiera: 6 de julio a 30 de julio. *El cumplimiento riguroso de estas fechas es fundamental para garantizar el acceso al programa  #MatrículaCero. 
LÍNEA GRÁFICA #CERO DUDAS CON TU DESCUENTO
Pieza 6: La IU END apoya tu continuidad académica con un descuento en la Matrícula Financiera así:
Estratos 4 y 5 30% de descuento
Estrato 6, 25% de descuento 
*En casos especiales se podrá presentar una solicitud "Apoyo Económico Matrícula Financiera" Ante la Ventanilla Única hasta el 23 de julio.</t>
  </si>
  <si>
    <t xml:space="preserve">Muy buenos días. Gracias por divulgar la siguiente información: 
La Oficina Regional del DAAD en Bogotá ofrece asesoría a personas de Colombia que quieren estudiar en Alemania. Próximas sesiones:
Martes 13 de julio, 2:00 p.m. Pregrado.
Jueves 15 de julio, 2:00 p.m. Maestría y Doctorado.
Los datos de acceso a Zoom los encuentran ingresando al link que tenemos en nuestra Bio de Instagram o en nuestra página web www.daad.co Sección “¿Quiénes somos?” (“Eventos y charlas programadas”).
Nota: Dianis, reconozco que esta info ya le he compartido, la amplió por si requieres mayor información. Gracias por tu apoyo de siempre. </t>
  </si>
  <si>
    <t>https://drive.google.com/open?id=1iLlj1z52hDaOJDByDC-BrMHf-BaRhASq</t>
  </si>
  <si>
    <t xml:space="preserve">Mafe, 
Ayúdame por favor con una pieza para mailing que tenga la siguiente información 
Especialízate en Periodismo Deportivo en la Institución Universitaria Escuela Nacional del Deporte
Desarrolla habilidades de producción de contenidos para distintos medios y plataformas, diseñando estrategias para el consumo masivo del deporte como bien cultural y generando procesos para la creación de nuevos medios de comunicación. 
Proyecta tu futuro profesional como: 
Productor y estratega contenidos
Gestor de nuevos medios
Más información en: www.endeporte.edu.co 
Yiseth.mosquera@endeporte.edu.co
2 554 0404 Ext 221
</t>
  </si>
  <si>
    <t>Divulgación de información, Diseño de piezas gráficas, Corrección de estilo</t>
  </si>
  <si>
    <t xml:space="preserve">Desarrollo del boletín Podium número </t>
  </si>
  <si>
    <r>
      <t xml:space="preserve">https://drive.google.com/open?id=1wbo5PvPvdukLzt1hCYLxGSPhU4cT3tsg, https://drive.google.com/open?id=1I1JZ7jufNJNkoPeBZmtTn6euqOhvYSt-, https://drive.google.com/open?id=1WCbLCJZCweEd8J-CTzAQN0-Z4MP-P1Qd, https://drive.google.com/open?id=1Rp1Nvwk08UgVUuqcH9BoQ2px7HFgf-2k, https://drive.google.com/open?id=15ZOS4AMxhtgiJSaAxmvY1pU9VSh-s4BX, https://drive.google.com/open?id=1g_O_UyhFvidKCXTqfuqdVOFJvhDvrTgT, </t>
    </r>
    <r>
      <rPr>
        <u/>
        <sz val="10"/>
        <color rgb="FF1155CC"/>
        <rFont val="Arial"/>
      </rPr>
      <t>https://drive.google.com/open?id=1oJlr7PFR9WZBJJRaIySYomlEv32ILdSe</t>
    </r>
  </si>
  <si>
    <t>Nota sobre los resultados del comité de convivencia laboral.</t>
  </si>
  <si>
    <t>Nota sobre las prácticas de salud</t>
  </si>
  <si>
    <t>Cubrimiento y nota sobre el día del Servidor Público</t>
  </si>
  <si>
    <t>Brigada de Emergencia Brigada de Emergencia</t>
  </si>
  <si>
    <t>Diseño para señalizacion institucional de emergencias la cual consta de:
Ruta de evacuación derecha, ruta de evacuación izquierda, conserve su derecha al subir o bajar las escaleras, salida de emergencia, camilla de emergencia, botiquín primeros auxilios, gabinetes de incendios, megáfonos.
medidas 30 cm largo x 20 cm de ancho</t>
  </si>
  <si>
    <t>https://drive.google.com/open?id=1IntUFV6Hx8bzDlyrGrpUPor1Uhhy6A6g</t>
  </si>
  <si>
    <t>Decreto 2157/17 resolución 2400/97 ley 1523/12</t>
  </si>
  <si>
    <t>Favor publicar en la página web en Normatividad RESOLUCIÓN RECTORAL 100.41.0645.2021 el documento anexo "Por medio de la cual se establecen los lineamientos de la política de vínculo y condiciones de relación de la Institución Universitaria Escuela Nacional del Deporte con sus egresados"</t>
  </si>
  <si>
    <t>https://drive.google.com/open?id=1gttWr1o96xjhMg-41PdeVPkB-FBNBeBz</t>
  </si>
  <si>
    <t>Obligatoriedad por ley de transparencia</t>
  </si>
  <si>
    <t>Muy buenos días. Respetuosamente solicito el apoyo divulgando la información que se presenta en el adjunto.</t>
  </si>
  <si>
    <t>https://drive.google.com/open?id=1aJqzqs5L8HvTh0T5g_XYho0uyxr70ix9</t>
  </si>
  <si>
    <t xml:space="preserve">Solicitud formato </t>
  </si>
  <si>
    <t xml:space="preserve">Cordial saludo. Dado que no me ha sido fácil encontrar el formato para solicitar autorización para publicar textos, gráficos y otros elementos a terceros, respetuosamente solicito compartirlo. </t>
  </si>
  <si>
    <t xml:space="preserve">Ninguno. Es para uso interno. </t>
  </si>
  <si>
    <t>Se requiere establecer un Botón, en la instancia de Egresados, de la Página Web Institucional, que despliegue este documento que envío en PDF:  "Lineamientos de la Política de Vinculo y Condiciones de Relación de la Institución Universitaria Escuela Nacional del Deporte Con sus Egresados"</t>
  </si>
  <si>
    <t>https://drive.google.com/open?id=1QnvhNU6Xp9rHcIyQ9W7qrPVK4QVaYRRU</t>
  </si>
  <si>
    <t>Se requiere para evidencia en el proceso de Acreditación en Alta Calidad.</t>
  </si>
  <si>
    <t>Roger Micolta</t>
  </si>
  <si>
    <t>Creación de sección o botón en la intranet que diga "Consulta aquí las Directrices de Vicerrectoría Académica" y "Boletines ENDtérate aquí"</t>
  </si>
  <si>
    <t>JOSE CORREA</t>
  </si>
  <si>
    <t xml:space="preserve">Ver archivos adjuntos </t>
  </si>
  <si>
    <r>
      <rPr>
        <u/>
        <sz val="10"/>
        <color rgb="FF1155CC"/>
        <rFont val="Arial"/>
      </rPr>
      <t>https://drive.google.com/open?id=13nEBKuAxxo5plftPCaXKgIcGanIF4VNS</t>
    </r>
    <r>
      <rPr>
        <sz val="10"/>
        <color rgb="FF000000"/>
        <rFont val="Arial"/>
        <scheme val="minor"/>
      </rPr>
      <t xml:space="preserve">, </t>
    </r>
    <r>
      <rPr>
        <u/>
        <sz val="10"/>
        <color rgb="FF1155CC"/>
        <rFont val="Arial"/>
      </rPr>
      <t>https://drive.google.com/open?id=1640jfVgT1Tl3WI8nfsKFJUOaJMb7OuLo</t>
    </r>
  </si>
  <si>
    <t>PZ068Carrete para redes sociales, basarse en el que hicimos para la Copa América, puede ser buscando fotos de versiones pasadas de los juegos con participación de colombianos etc. 
Desde este 23 de julio hasta el 8 de agosto se realizarán los Juegos Olímpicos Tokio 2020 este año será la versión N° 29 de este histórico certamen.
Colombia participó por primera vez en estas justas en 1932 con dos disciplinas deportivas y en 1948 el Valle del Cauca inició la senda de representación con el atleta Jaime Aparicio y el nadador Luis “tiburón” González.
Este año en Tokio 2020 Colombia nos representará en 16 deportes.
Un total de 223 deportistas de los 896 que han representado a Colombia en los Juegos Olímpicos son del registro del Valle del Cauca.
 En su participación en los Olímpicos la egresada en Profesional en Deporte Yuri Alvear obtuvo una medalla de plata y una de bronce y Oscar Figueroa estudiante de Dirección y Gestión Deportiva, obtuvo oro y plata. 
 Este año de los 71 deportistas clasificados para representar a Colombia en Tokio 2021, 17 son del Valle del Cauca (10 Hombres y 7 mujeres).</t>
  </si>
  <si>
    <t>Mafe, adjunto textos para hacer una especie de afiche para el boletín Endtérate, te adjunto también piezas de referencia de la línea gráfica que se ha manejado para Matricula Cero, en un rato te envío el formato Ai. 
Soy Vocero de Servicio – Matrícula Cero
¿Ya conoces el programa #MatriculaCero?
Es importante que estés enterado para que puedas resolver de la mejor manera las dudas de nuestros estudiantes. 
1. Es un programa de gratuidad educativa para los estratos 1, 2 y 3 incluye estudiantes nuevos y antiguos, cubrirá exclusivamente el valor neto de la matrícula en el segundo semestre de 2021 y se extenderá hasta el 2022 para estudiantes de pregrado.
2. El programa de gratuidad no contempla el pago de los derechos complementarios y estampillas, los cuales deberán ser asumidos por el estudiante para legalizar el ingreso a la Institución.
3. Las fechas de matrícula financiera son del 6 de julio al 30 de julio y matrícula académica (26 de julio a 17 de agosto.
4. Aquellos estudiantes de estratos 1, 2 y 3 que presenten dificultades con el pago de los derechos complementarios podrán solicitar ante la Unidad de Crédito y Cartera un acuerdo de pago hasta por un valor de $300.000 pesos
5. Con el objetivo de garantizar la continuidad académica para los estudiantes de estratos 4,5 y 6, el Consejo Directivo determinó que se brindará apoyo institucional a través de un descuento para la matrícula financiera, así: estratos 4 y 5, 30% de descuento; estrato 6, 25% de descuento.
6. Nos encontramos trabajando para garantizar el normal funcionamiento de la Institución y preparando las condiciones para el retorno a la presencialidad, de acuerdo con las instrucciones del gobierno local, regional y nacional en el semestre 2021-2.</t>
  </si>
  <si>
    <t>Juan David España Cordoba</t>
  </si>
  <si>
    <t>Juan David España cordoba</t>
  </si>
  <si>
    <t>UNIDAD DE ATENCIÓN AL CIUDADANO Y ARCHIVO</t>
  </si>
  <si>
    <t xml:space="preserve">Se requiere sensibilizar sobre el protocolo de atención al ciudadano; en especial los términos de respuesta de las diferentes solicitudes (Plan Institucional del servicio, atención y participación al ciudadano) </t>
  </si>
  <si>
    <t>si, Función Publica (DAFP)</t>
  </si>
  <si>
    <r>
      <t xml:space="preserve">Buenas tardes. Gracias por divulgar: 
Invitación a participar en el 9° Simposio Internacional de Emprendimiento Universitario
En el 9° Simposio Internacional de Emprendimiento Universitario - SIEMU: “La educación superior y el emprendimiento como motor de transformación para la reactivación económica”, se desarrollarán talleres, conferencias, ponencias y actividades dirigidas a directivos, docentes, estudiantes, emprendedores, empresarios y particulares.
Este evento se realiza en el marco de la alianza entre el Consejo Latinoamericano de Escuelas de Administración - Cladea; la Fundación para el análisis estratégico y desarrollo de la Pyme - Faedpyme; la Red Universitaria Iberoamericana sobre Creación de Empresas y Emprendimiento - Motiva; y la Red Universitaria de Emprendimiento - Reúne de Ascún; organizaciones que agrupan instituciones de educación superior de varios países y que han trabajado durante varios años por el fortalecimiento del emprendimiento tanto en Latinoamérica como en España.
Fechas: 21 de julio de 2021 y 22 de julio de 2021.
Modalidad: virtual  
Inscripciones: </t>
    </r>
    <r>
      <rPr>
        <u/>
        <sz val="10"/>
        <color rgb="FF1155CC"/>
        <rFont val="Arial"/>
      </rPr>
      <t>https://rb.gy/sngev7</t>
    </r>
  </si>
  <si>
    <t>https://drive.google.com/open?id=1ZxHx-a2PFm4JKFNWULeDdsBbYdALJBi8</t>
  </si>
  <si>
    <r>
      <t xml:space="preserve">Buenas tardes. Gracias por divulgar lo siguiente: 
La Universidad Adolfo Ibáñez - UAI de Chile, extiende la invitación a participar en los Seminarios Internacionales on line de corta duración que buscan generar un espacio de reflexión y debate a estudiantes internacionales en diversas temáticas que se plantean hoy, con un enfoque global e interdisciplinario.
Los cursos se realizarán en el periodo Agosto-diciembre 2021. 
Ver el portafolio de cursos en: </t>
    </r>
    <r>
      <rPr>
        <u/>
        <sz val="10"/>
        <color rgb="FF1155CC"/>
        <rFont val="Arial"/>
      </rPr>
      <t>https://www.uai.cl/rrii/international-students/seminarios-internacionales/</t>
    </r>
  </si>
  <si>
    <t>https://drive.google.com/open?id=1n-WoC3UxWzuFzg7xEKhGMnjxJmX3oaUg</t>
  </si>
  <si>
    <t xml:space="preserve">Buenas tardes, gracias por divulgar la siguiente información: 
PROGRAMA INTERNACIONAL ONLINE THE BUSINESS OF EMERGING TECHNOLOGIES
China experience
Periodo: Agosto - Septiembre de 2021. 
Este es un curso programa 100% online (asincrónico / sincrónico) ideal para aprender y tener un conocimiento amplio sobre la innovación en China y el negocio de las tecnologías emergentes del Greater Bay Area (GBA), clases asincrónicas impartidas por profesores de la South China University of Technology (SCUT), así como la importancia como hub del futuro de esta región. Además clases sincrónicas sobre idioma y cultura.
Mayor información: https://www.uai.cl/rrii/alumnos-uai/programas-internacionales/china-experience/
Inscripciones en: https://postula.uai.cl/postgrado/FormularioCurso.aspx?programaid=3900
</t>
  </si>
  <si>
    <t>https://drive.google.com/open?id=1O_TuS7feLS2brRL7KKCCn6_oy8LhcHuT</t>
  </si>
  <si>
    <r>
      <t xml:space="preserve">Buenas tardes. Gracias por divulgar la siguiente información: 
Exprese su opinión sobre los futuros de la educación superior
Como parte del proyecto del IESALC sobre el futuro de la educación superior, lo invitamos a participar para que nos cuente su punto de vista sobre el futuro de la educación superior.
Para dar su opinión, complete nuestra breve encuesta en inglés, en francés, en portugués o en español. Se le pedirá información básica sobre usted y luego tendrá la oportunidad de responderá a las dos ciertas preguntas clave que estamos abordando en este proyecto: ¿Cómo le gustaría que fuese la educación superior en 2050? ¿Cómo podría la educación superior contribuir a un mejor futuro para todos en 2050?
Los resultados de esta consulta pública abierta se publicarán en esta página web y se incorporarán a un nuevo informe que se publicará a lo largo del 2021. Sus opiniones también se incorporarán a un proceso más amplio de recopilación de datos para la iniciativa Futuros de la educación de la UNESCO. Su valiosa contribución ayudará a mejorar la forma en que pensamos y planificamos la educación superior en los próximos treinta años. Así que no se demore, ¡cuéntenos hoy sus expectativas, preocupaciones, ideas y sugerencias! 
Si tiene alguna dificultad para acceder a la encuesta, no dude en comunicarse con la coordinadora de la iniciativa Futuros de la educación superior, Emma Sabzalieva, a través de su correo electrónico: e.sabzalieva@unesco.org
Mayor información en: </t>
    </r>
    <r>
      <rPr>
        <u/>
        <sz val="10"/>
        <color rgb="FF1155CC"/>
        <rFont val="Arial"/>
      </rPr>
      <t>https://www.iesalc.unesco.org/los-futuros-de-la-educacion-superior/consulta-publica/#.YPCPB-hKiUl</t>
    </r>
  </si>
  <si>
    <t>https://drive.google.com/open?id=1dyjjjOFZ5czuw7dAl39j0GdMEEn-6isI</t>
  </si>
  <si>
    <t>Nathalia martinez cabanillas</t>
  </si>
  <si>
    <t xml:space="preserve">Favor incluir la siguiente información  sobre las opciones de grado en el documento llamado: plan de estudios DYGD que se encuentra publicado en la instancia de la especialización :
-Trabajo de investigación 
-Diplomado nacional 
-Pasantía internacional </t>
  </si>
  <si>
    <t>Julián Acosta</t>
  </si>
  <si>
    <t>Buenos días, para solicitar comedidamente su colaboración para la realización de la pieza informativa acerca de los miembros que quedaron elegidos en el COPASST y así mismo divulgar la información por medio de los canales institucionales. Muchas gracias</t>
  </si>
  <si>
    <r>
      <rPr>
        <u/>
        <sz val="10"/>
        <color rgb="FF1155CC"/>
        <rFont val="Arial"/>
      </rPr>
      <t>https://drive.google.com/open?id=1bXx3OBzTfhcHPUPYPryA5TUaX72cBrh4</t>
    </r>
    <r>
      <rPr>
        <sz val="10"/>
        <color rgb="FF000000"/>
        <rFont val="Arial"/>
        <scheme val="minor"/>
      </rPr>
      <t xml:space="preserve">, </t>
    </r>
    <r>
      <rPr>
        <u/>
        <sz val="10"/>
        <color rgb="FF1155CC"/>
        <rFont val="Arial"/>
      </rPr>
      <t>https://drive.google.com/open?id=1-__PBe4lBeMjE7PiDD0WtosVN-RgZXug</t>
    </r>
  </si>
  <si>
    <r>
      <t xml:space="preserve">Dianis, buenas tardes. Si te queda fácil por fa publicar hoy. Disculpa la tardanza, me acabo de llegar la invitación. 
Estudiar portugués SIN costo. 
IFB abre la inscripción para el curso de portugués como lengua adicional para estudiantes colombianos
Ya están abiertas las inscripciones para el curso online gratuito de Portugués como Lengua Adicional en Red (PLA in Network) que lleva a cabo el Instituto Federal de Brasilia (IFB). Los interesados ​​pueden postularse hasta el 25 de julio de 2021.
En total, se ofrecerán 60 plazas, de las cuales el 10% se reservará para CONIF. En la selección pueden participar candidatos de cualquier nacionalidad, excepto brasileños, de 13 años o más, independientemente de la escolaridad, sean o no estudiantes de IFB y residan o no en Brasil.
El curso es 100% remoto y tutorizado, tiene una carga de trabajo de 250 horas, está previsto que comience el 16 de agosto de 2021 y una duración de 5 (cinco) meses. Está dividido en módulos, que se presentarán en la primera clase. Para obtener la certificación, el estudiante deberá tomar todos los módulos con éxito satisfactorio.
Mayor información: </t>
    </r>
    <r>
      <rPr>
        <u/>
        <sz val="10"/>
        <color rgb="FF1155CC"/>
        <rFont val="Arial"/>
      </rPr>
      <t>https://www.ifb.edu.br/reitori/27516-ifb-abre-inscricoes-para-o-curso-portugues-como-lingua-adicional-para-estudantes-estrangeiros</t>
    </r>
  </si>
  <si>
    <t xml:space="preserve">Participación en capacitación </t>
  </si>
  <si>
    <t xml:space="preserve">Cordial Saludo. Apreciado equipo respetuosamente solicito su apoyo inscribiéndose en el taller virtual capacitación plataforma web del MEN para incorporar las ofertas educativas de ENDEPORTE. La capacitación dura una (1) hora y su apoyo es fundamental para realizar esta gestión. 
Para ofrecer mayor información adjunto información recibida. </t>
  </si>
  <si>
    <r>
      <t xml:space="preserve">https://drive.google.com/open?id=1J_gkhv-4shulkwjsy8fREYDtgRk6-FB1, </t>
    </r>
    <r>
      <rPr>
        <u/>
        <sz val="10"/>
        <color rgb="FF1155CC"/>
        <rFont val="Arial"/>
      </rPr>
      <t>https://drive.google.com/open?id=1fD6rxhtm16DFdhsWxVyCQO_ASay8Dp7R</t>
    </r>
  </si>
  <si>
    <t xml:space="preserve">Hasta el momento no es información es capacitación para después divulgar. </t>
  </si>
  <si>
    <t>Proyecto Colombia destino académico y científico, liderado por el MEN</t>
  </si>
  <si>
    <t xml:space="preserve">Gracias por divulgar la siguiente info: 
APC Colombia y Heriot-Watt University invitan a los miembros de la Red Colombiana para la Internacionalización de la Educación Superior  RCI, al evento: “Asociaciones Internacionales de Investigación para América Latina” a realizarse del 26 al 30 de julio.
El objetivo es crear alianzas a futuro entre investigadores nacionales e internacionales que faciliten la consecución de recursos a través del acceso a convocatorias que requieran el trabajo coordinado, así como la articulación en investigaciones y proyectos liderados por la academia que tengan un impacto en el desarrollo del país.
- Inscripción al acto de apertura e instalación, 26 de julio 9:00 am:
https://bit.ly/2UmdpZk
Se realizarán 4 talleres temáticos donde podrán compartir con otros investigadores, identificar posibles alianzas y discutir ideas de colaboración en torno a las siguientes líneas de trabajo:
- 27 julio: Taller 1 Investigación marina y costera
https://bit.ly/3eqyAk5
- 28 julio: Taller 2 Transiciones energéticas
https://bit.ly/3z5G181
- 29 julio: Taller 3 Sistemas Alimentarios
https://bit.ly/2USZ5Ys
- 30 julio: Taller 4 Salud y comunidades
https://bit.ly/2VRqUAP
Las personas que deseen participar en los anteriores talleres deberán registrar previamente su perfil en el que describan sus intereses y experiencia de investigación
El evento cuenta con el apoyo de la Embajada Británica en Colombia.
Mayor información: https://www.facebook.com/RCIAscun/photos/pcb.2950128111912686/2950124885246342/
</t>
  </si>
  <si>
    <t>Juan Pablo Arce Ortiz</t>
  </si>
  <si>
    <t>Subir información a la página institucional</t>
  </si>
  <si>
    <r>
      <t xml:space="preserve">Cordial Saludo,
Solicito subir la resolución de rectoría No. 069 de 2011 "por la cual se unifican los lineamientos del programa "Universidad Saludable" (...)" a la sección Resoluciones de rectoría, de la pestaña Normatividad: </t>
    </r>
    <r>
      <rPr>
        <u/>
        <sz val="10"/>
        <color rgb="FF1155CC"/>
        <rFont val="Arial"/>
      </rPr>
      <t>https://endeporte.edu.co/institucional/informacion-general/normatividad/category/21-resoluciones-de-rectoria?start=80.</t>
    </r>
    <r>
      <rPr>
        <sz val="10"/>
        <color rgb="FF000000"/>
        <rFont val="Arial"/>
        <scheme val="minor"/>
      </rPr>
      <t xml:space="preserve">
Adjunto el PDF de la norma.</t>
    </r>
  </si>
  <si>
    <t>https://drive.google.com/open?id=1o_SGGIUFpP3xgiSZlmbdITOTKlpjm9SN</t>
  </si>
  <si>
    <t>Ley 1712 de 2014</t>
  </si>
  <si>
    <t>Cordial saludo, se solicita el diseño y la divulgación de la circular 110.06.01.006 por nuestros medios oficiales y correos institucionales, la cual va dirigida a estudiantes aspirantes a grado por ventanilla 2021-2</t>
  </si>
  <si>
    <t>https://drive.google.com/open?id=1fk92E0SfrWBEIE5dBGcFyI8FhMtx2UHH</t>
  </si>
  <si>
    <t xml:space="preserve">Comedidamente solicito el diseño de dos flyers y dos plegables de los programas a lanzar: especialización en mercadeo deportivo y la tecnología en gestión deportiva, (faltaria por enviar el registro SNIES de la tecnología y las fotografías para los dos flyers y dos plegables) adjunto documentos con perfiles, campos de acción y plan de estudios </t>
  </si>
  <si>
    <r>
      <rPr>
        <u/>
        <sz val="10"/>
        <color rgb="FF1155CC"/>
        <rFont val="Arial"/>
      </rPr>
      <t>https://drive.google.com/open?id=1k336QYpXnMn-19u3BRf0utgu2RAxTeIk</t>
    </r>
    <r>
      <rPr>
        <sz val="10"/>
        <color rgb="FF000000"/>
        <rFont val="Arial"/>
        <scheme val="minor"/>
      </rPr>
      <t xml:space="preserve">, https://drive.google.com/open?id=1RqqyPFtDbrN4k3ej82bJL5moLa4cQ1pv, https://drive.google.com/open?id=1sbHquOarUS8jicokJOoUzT2T6W_T8GIP, </t>
    </r>
    <r>
      <rPr>
        <u/>
        <sz val="10"/>
        <color rgb="FF1155CC"/>
        <rFont val="Arial"/>
      </rPr>
      <t>https://drive.google.com/open?id=1SNyPIfWQD7OmsDZkv1j7tdWatg6AOipF</t>
    </r>
  </si>
  <si>
    <t>Nathalia Martínez Cabanillas</t>
  </si>
  <si>
    <t>Comedidamente solicito el diseño de dos piezas graficas donde se mencione que los dos programas próximos a lanzar cuentan con registro calificado, cuando ya se cuente con fotografías y cuando ya se pueda decir el nombre de los programas según el plan de mercadeo de los mismos.
Tecnología en gestión deportiva : Resolución 012176 de 07 Julio 2021
Especialización en mercadeo deportivo: Resolución 007056 de 23 de abril de 2021</t>
  </si>
  <si>
    <t xml:space="preserve">Comedidamente solicito la creación de  instancia para los nuevos programas (especialización en mercadeo deportivo y tecnología en gestión deportiva), para el programa de tecnología en gestión deportiva estamos a la espera por el SNIES . De igual modo solicito la actualización de información en la instancia principal de la facultad </t>
  </si>
  <si>
    <r>
      <rPr>
        <u/>
        <sz val="10"/>
        <color rgb="FF1155CC"/>
        <rFont val="Arial"/>
      </rPr>
      <t>https://drive.google.com/open?id=1Z8q4K1AIrArCplsZk45WY2QlCEX0AlVc</t>
    </r>
    <r>
      <rPr>
        <sz val="10"/>
        <color rgb="FF000000"/>
        <rFont val="Arial"/>
        <scheme val="minor"/>
      </rPr>
      <t xml:space="preserve">, https://drive.google.com/open?id=1bOKmeh9zr6Rd5b1iAQWERcaXaUDp2n9g, </t>
    </r>
    <r>
      <rPr>
        <u/>
        <sz val="10"/>
        <color rgb="FF1155CC"/>
        <rFont val="Arial"/>
      </rPr>
      <t>https://drive.google.com/open?id=1ir70IsORHQfJ_ef32v7rz4UCk9zxhR2s</t>
    </r>
  </si>
  <si>
    <t>Comedidamente solicito el diseño de dos piezas graficas de los criterios de admisión de los nuevos programas ( especialización en mercadeo deportivo y tecnología en gestión deportivo) y corrección de los planes de estudio, para su finalidad publicarlo en la instancia creada de los dos programas.</t>
  </si>
  <si>
    <r>
      <t xml:space="preserve">https://drive.google.com/open?id=19ZonUMgQ5X2ePIqg6BNaRcpq8Qp1Qs2e, https://drive.google.com/open?id=199OtTV7kBZ37bS2jk6qvOSUQF2G78Nd5, https://drive.google.com/open?id=1tMMgYYmGAzl1OAiM6E06nmkoSHnXthoX, </t>
    </r>
    <r>
      <rPr>
        <u/>
        <sz val="10"/>
        <color rgb="FF1155CC"/>
        <rFont val="Arial"/>
      </rPr>
      <t>https://drive.google.com/open?id=1vYz4ZWYt7KamKIGAIoQRCEeuicP8owmK</t>
    </r>
  </si>
  <si>
    <t>Vicky Nayibi Saavedra Legrp</t>
  </si>
  <si>
    <t>PZ070 Elaboración de pieza para divulgación de actividad de Egresados, en Facebook y redes sociales. Ciclo de Conferencias Para Egresados IU END
Primer Encuentro.
•        Fecha: 20/08/2021
•        Lugar: Institución Educativa Técnica Comercial del Valle, de Palmira.
         Cra. 27 #22, Palmira, Valle.
•        Organiza Oficina de Egresados 
•        Info: graduados@endeporte.edu.co - Telf. 5540404 Ext. 112</t>
  </si>
  <si>
    <t>https://drive.google.com/open?id=1nN5QuVz6Kcur6wcebs_ZzZdFdCHFZi1y</t>
  </si>
  <si>
    <t>Ciudadanía en general, Egresados</t>
  </si>
  <si>
    <t>Video con ganadores FIFA 21</t>
  </si>
  <si>
    <t>Edición videos promocionales Esp. Mercadeo Deportivo</t>
  </si>
  <si>
    <t>toma fotografia estudiante Victor Garcés para Orgullo END</t>
  </si>
  <si>
    <t>Diseño de Pieza para boletín ENDTérate 25 de Julio, Cumpleaños N° 485 de Cali.</t>
  </si>
  <si>
    <t>Elaboración de pieza de divulgación para el II Torneo de FutSal, Egresados IU END, Convocatoria, Inscripción de los Equipos Julio 26 - Agosto 13 /202, Congreso Técnico Agosto 18/2021. Ánimate, Participa, Inscribe tu Equipo.</t>
  </si>
  <si>
    <t>Docentes, Administrativos y contratistas, Ciudadanía en general, Egresados</t>
  </si>
  <si>
    <t>Vicky Saavedra Legro</t>
  </si>
  <si>
    <t>Elaboración de Pieza para divulgación en redes sociales institucionales, Facebook, Instagram, página web, del II Torneo de FutSal IU END, Inscribe tu Equipo Julio 26 - Agosto13/2021. Ánimate, Participa con tu Equipo.  Congreso Técnico Agosto 18. Organiza Oficina de Egresados Info: 5540404 Ext. 112 E-mail graduados@endeporte.edu.co</t>
  </si>
  <si>
    <t xml:space="preserve">MARTHA PATRICIA MORALES FLOREZ </t>
  </si>
  <si>
    <t>Cambiar la pieza gráfica DIA DE LA TIERRA por Pienso, por lo tanto, reciclo. (Nuevos colores de reciclaje).</t>
  </si>
  <si>
    <t>https://drive.google.com/open?id=1zUYbnUcJLHr9ZFXXWzXcWj5r2KVdIGN8</t>
  </si>
  <si>
    <t>Se repartirá en la Jornada de Inducción y hace parte del programa Universidad Saludable</t>
  </si>
  <si>
    <t xml:space="preserve">Comedidamente solicito pieza gráfica con el fin de promocionar  la especialización en Mercadeo Deportivo en el Curso de Introducción al Marketing que se llevará a cabo desde el día  lunes hasta el día viernes  a las 6:30pm, en el que se mencione las inscripciones a partir del 27 de septiembre del 2021, el principal motivo de promocionar esta  pieza es que ya van 200 inscritos al curso.
Agradezco la gestión </t>
  </si>
  <si>
    <t xml:space="preserve">Apreciada Carolina, 
Espero te encuentres bien. Adjunto podrás ver un documento de word, en el cual explico la forma en cómo los estudiantes pueden realizar un proceso de validación y/o homologación de los cursos de inglés. El objetivo es crear una pieza visual con esta información. 
</t>
  </si>
  <si>
    <t>https://drive.google.com/open?id=1yQ67BYKeH1UKDlDsdTl-gHGt-o43RdNq</t>
  </si>
  <si>
    <t>diseño de Pieza para el Boletín ENDTérate con los cumpleañeros del mes de Agosto</t>
  </si>
  <si>
    <t>Realizar nota del trabajo de grado de los diplomas olimpicos realizado por los estudiantes de la Especialización en Periodismo Deportivo, Filiberto Rojas y Cesar Prieto</t>
  </si>
  <si>
    <t>inducción primer semestre actividad fisica</t>
  </si>
  <si>
    <t xml:space="preserve">Inducción de estudiantes de Especialización en Actividad Física. Se solicita video institucional y aquellos  que sea necesario para la divulgación oficial de la institución,  10:00 am </t>
  </si>
  <si>
    <t>PZ069 Pieza cierre matrícula financiera
Ya tienes la info en el correo</t>
  </si>
  <si>
    <t>SI</t>
  </si>
  <si>
    <t>PZ071
Bienvenidos
Inicio de clases 
9 de agosto 
Línea gráfica institucional</t>
  </si>
  <si>
    <t>Apreciada Carolina Muñoz, por medio de la presente solicito respetuosamente su colaboración,  para la elaboración del diseño de dos piezas bajo la línea gráfica de Talentos Colombia que irán en dos backing con las siguientes medidas: 
- Backing de 2 metros de alto x 1 metro de ancho.
- Backing de 2 metros de alto x 2 metros por ancho</t>
  </si>
  <si>
    <t>Katherine Miranda Calderón</t>
  </si>
  <si>
    <t>Divulgación de información, Diseño de piezas gráficas, Creación de video</t>
  </si>
  <si>
    <t>Creación de video para matrícula de estudiantes del curso inglés</t>
  </si>
  <si>
    <t>https://drive.google.com/open?id=1lk-jEpHlD9QBuDvAHA0cl6MRCUnGR-cP</t>
  </si>
  <si>
    <t>Ninguna</t>
  </si>
  <si>
    <t>Centro de Idiomas</t>
  </si>
  <si>
    <t>Creación de banner con enlaces a través de los cuales se realizará el proceso de inscripciones a cursos de inglés.</t>
  </si>
  <si>
    <t>https://drive.google.com/open?id=16zXSckJC0m_h5-7-mIBeUpOj8dBzSdEP</t>
  </si>
  <si>
    <t>Ninguna.</t>
  </si>
  <si>
    <t>Renovación de Registro Calificado, por 7 años. Especialización en Actividad Física.</t>
  </si>
  <si>
    <t xml:space="preserve">Grabación y edición a estudiante de Nutrición y Dietética por su proyecto de grado. Vídeo no mayor a un minuto para divulgar en redes sociales. </t>
  </si>
  <si>
    <t xml:space="preserve">María C, por fa realiza una nota sobre el equipo de Voleyball de la END que está en competencia ahorita. Utiliza el audio de la entrevista al entrenador y las fotografías que compartieron de Proyección Social. </t>
  </si>
  <si>
    <t>Yady Milena Salazar</t>
  </si>
  <si>
    <r>
      <t xml:space="preserve">Invitación  a participar en la capacitación de Lengua de Señas Colombianas, para docentes y administrativos. 
inicia el día martes 17 de agosto, 1:00 pm  - 2:30 pm 
(El diseño ya fue creado por María Fernanda) hace tres semestre
Inscripción al siguiente link 
</t>
    </r>
    <r>
      <rPr>
        <u/>
        <sz val="10"/>
        <color rgb="FF1155CC"/>
        <rFont val="Arial"/>
      </rPr>
      <t>https://docs.google.com/forms/d/1OvYyaSm_8x13nh1Lxh5nSg3ja5iB4LTG2uGEOYBXVCg/edit</t>
    </r>
  </si>
  <si>
    <t>https://drive.google.com/open?id=17eFKVwsPgRYTIJNjAw8kReuNvKDcdXGw</t>
  </si>
  <si>
    <t>PZ072
Diseño orgullo END 
adjunto foto</t>
  </si>
  <si>
    <t>https://drive.google.com/open?id=1-Ba6KT1EHVoxW5koz-LseQ7HEK2DaAIR</t>
  </si>
  <si>
    <t xml:space="preserve">PZ073
Banner página web y correos + pieza feed redes 
Conoce los principales puntos de la guía para la implementación de la estrategia #MatriculaCero </t>
  </si>
  <si>
    <t xml:space="preserve">Alejandra Ordoñez </t>
  </si>
  <si>
    <t xml:space="preserve">PZ074
Revisar pdf adjunto para con las fotos hacer un arte (en el formato que tu consideres) para redes sociales, que nos permita mostrar el valor de los diplomas olímpicos en el deporte. </t>
  </si>
  <si>
    <t>https://drive.google.com/open?id=15O1WVk0LhsEkyBh6igj_mWpYQ6LNwA-u</t>
  </si>
  <si>
    <t>Elaboración de video</t>
  </si>
  <si>
    <t xml:space="preserve">Dianis, muy buenas tardes. Dando continuidad a la solicitud de meses atrás referencia "Video para participar en la Feria de Postgrados en el marco del XXVI Verano de la Investigación Científica y Tecnológica del Pacífico - Programa Delfín." y con el objetivo de confirmar nuestra participación en este evento respetuosamente agradezco me indiques como va esta pieza promocional.  La fecha límite para inscripción es el 13 08 2021. En tal sentido me gustaría conocer el estado actual de video, puesto que del mismo dependerá la participación de ENDEPORTE. 
En el adjunto se encuentra mayor información para participar en esta Feria. 
Agradezco ofrecer tus comentarios antes del viernes, 06 08 2021. </t>
  </si>
  <si>
    <t>https://drive.google.com/open?id=1_hDsk-vnjeSHvouCg5jmHGbAra6vwj6c</t>
  </si>
  <si>
    <t xml:space="preserve">Este formulario facilita el diálogo entre la Unidad de Comunicaciones y la DT Inter. </t>
  </si>
  <si>
    <t>Diseño y puesta en escena de una estrategia de promoción que incentive la consulta de los contenidos ENDEPORTE TE CONCECTA.</t>
  </si>
  <si>
    <t>Diseño estrategia promocional. 
Fecha: planear una reunión inicial en la semana del 02 al 06 de agosto de 2021.</t>
  </si>
  <si>
    <t>Decreto 1330.</t>
  </si>
  <si>
    <r>
      <t xml:space="preserve">Dianis, muy buenas tardes. Respetuosamente agradezco tu colaboración divulgando lo siguiente: 
I Congreso de Globalización, Cultura y Sociedad que realizaremos en la Universidad Incca de Colombia el 1, 2 y 3 de septiembre de 2021, en modalidad Virtual.  
El objetivo del Congreso es compartir las experiencias con las cuales, desde diferentes campos del saber, los investigadores, docentes y agentes sociales responden, resignifican o resisten a las modificaciones que imprime el proceso de globalización y sus contradicciones societales a las culturas contemporáneas y a las subjetividades que se derivan de ellas. Se contará con 3 ejes temáticos: 
1. LA INVESTIGACIÓN SOCIAL, MEDIO DE RESISTENCIA Y SUBJETIVACIÓN
    La ciencia y el desarrollo tecnológico. ¿Opciones para la emancipación? 
    Mirada y enfoque actual de los postgrados, en la actividad física y el deporte.
    Micro emprendimientos. Aplicaciones y perspectivas para el empoderamiento.
2. PSICOLOGÍA CRÍTICA, SALUD MENTAL, CIUDADANÍAS E IDENTIDADES INTERCULTURALES.
    Salud mental en víctimas del conflicto armado.
    Enfoque de género.
    Diversidad sexual.
    Inclusión educativa.
3. CONFLICTO, SUBJETIVIDADES Y RESISTENCIAS.
    El impacto de los procesos vinculados con la globalización sobre la soberanía legislativa del Estado.
Podrán participar como 
- Ponente con publicación en Libro de Investigación con ISBN
- Participante con Póster 
- Asistente. 
Podrán entregar el resumen hasta el 6 de agosto ¡¡¡No se queden sin participar!!!
Inscripciones eventos.unincca.edu.co/#inscripción
Mayor información:  </t>
    </r>
    <r>
      <rPr>
        <u/>
        <sz val="10"/>
        <color rgb="FF1155CC"/>
        <rFont val="Arial"/>
      </rPr>
      <t>http://eventos.unincca.edu.co/</t>
    </r>
  </si>
  <si>
    <t>https://drive.google.com/open?id=1D4KMX7fE_L_ZIykZCgJtgmrsrgedNACu</t>
  </si>
  <si>
    <t>Decreto 1330. Aspectos de investigación.</t>
  </si>
  <si>
    <t>PZ075 - Diseños Eucoles 
Jhon tenemos 10 eucoles por la Alcaldía y los vamos a distribuir así: 3 Fac Deporte; 3 Fac Salud; 3 Fac Administración y 1 Acreditación. En el adjunto encuentras la ficha técnica que nos enviaron para el diseño de las piezas, el logo de la Alcaldía y el Manual de Marca porque se debe incluir en todas las piezas junto al nuestro. 
3 Facultad de Ciencias de la Educación y del Deporte: 
Lidera procesos de entrenamiento, educación y divulgación deportiva. 
Pregrados: 
Deporte
Tecnología en Deporte 
Especializaciones: 
Teoría y Metodología del Entrenamiento Deportivo
Periodismo Deportivo
Somos educación superior de alta calidad pensada para ti. 
(Incluir el logro de acreditación de Deporte y en el logo incluir la Resolución 012618 del 12 de julio del 2021)
3 Facultad de Salud y Rehabilitación:
Explora tu vocación y aporta al mejoramiento de la calidad de vida de la sociedad. 
Pregrados: 
Fisioterapia
Terapia Ocupacional
Especializaciones:
Neurorehabilitación 
Fisioterapia del Deporte 
Actividad Física
Somos educación superior de alta calidad pensada para ti
(Incluir el logro de acreditación de Fisioterapia y en el logo incluir la Resolución 012617 del 12 de julio del 2021)
3 Facultad de Ciencias Económicas y de la Administración:
Lidera organizaciones y adquiere ventajas competitivas 
Pregrados: 
Administración de Empresas
Especializaciones:
Dirección y Gestión Deportiva 
Mercadeo Deportivo
Somos educación superior de calidad pensada para ti
1 Acreditación de Alta Calidad:
(Adaptación del diseño del pendón pero para un Eucol)</t>
  </si>
  <si>
    <r>
      <t xml:space="preserve">https://drive.google.com/open?id=1gS7BnRZvSEZDVERnYkCx9J78TMAg01KU, </t>
    </r>
    <r>
      <rPr>
        <u/>
        <sz val="10"/>
        <color rgb="FF1155CC"/>
        <rFont val="Arial"/>
      </rPr>
      <t>https://drive.google.com/open?id=1Lni1APJWIl0pCeHGaZMuAwt1Q3WjN1gm</t>
    </r>
    <r>
      <rPr>
        <sz val="10"/>
        <color rgb="FF000000"/>
        <rFont val="Arial"/>
        <scheme val="minor"/>
      </rPr>
      <t xml:space="preserve">, https://drive.google.com/open?id=1TgJAo89luQ1YgO0RxZdWWywoLb4OqKOx, https://drive.google.com/open?id=1JzpJ3OjGPSG8bqsicLFCrHNl_nC5Lg1y, https://drive.google.com/open?id=1wKStzcCtip1AVrCiN_M6sdu6r1gOQVk-, </t>
    </r>
    <r>
      <rPr>
        <u/>
        <sz val="10"/>
        <color rgb="FF1155CC"/>
        <rFont val="Arial"/>
      </rPr>
      <t>https://drive.google.com/open?id=1VwJTZPpEKNDJPQkrhDmYWR3ydFzfBWEF</t>
    </r>
    <r>
      <rPr>
        <sz val="10"/>
        <color rgb="FF000000"/>
        <rFont val="Arial"/>
        <scheme val="minor"/>
      </rPr>
      <t xml:space="preserve">, https://drive.google.com/open?id=1KuyOAx8uQecaaI2w3FMJ_RZ6AsaNB9a8, </t>
    </r>
    <r>
      <rPr>
        <u/>
        <sz val="10"/>
        <color rgb="FF1155CC"/>
        <rFont val="Arial"/>
      </rPr>
      <t>https://drive.google.com/open?id=1BEwVx3cjLvqNq73XAZqg-AHccYYCz_Be</t>
    </r>
  </si>
  <si>
    <t xml:space="preserve">PZ076 - Diseños Diario La República
Media página en el Diario La República sobre el proceso de Acreditación en los programas de Deporte y Fisioterapia. 
Institución Universitaria Escuela Nacional del Deporte 
Somos educación superior de alta calidad pensada para ti 
Nuestros programas de Deporte y Fisioterapia cuentan con Acreditación de Alta Calidad 
(incluir sellos de acreditación con las resoluciones) </t>
  </si>
  <si>
    <t>Favor Divulgar información en las redes institucionales de la IU END</t>
  </si>
  <si>
    <r>
      <rPr>
        <u/>
        <sz val="10"/>
        <color rgb="FF1155CC"/>
        <rFont val="Arial"/>
      </rPr>
      <t>https://drive.google.com/open?id=1BVten9-npSpwzJc7Su0cB9a6LzkwOnT1</t>
    </r>
    <r>
      <rPr>
        <sz val="10"/>
        <color rgb="FF000000"/>
        <rFont val="Arial"/>
        <scheme val="minor"/>
      </rPr>
      <t>, https://drive.google.com/open?id=1weLPqL8C8O6dZdygROc0mb8nVJZsSiwQ</t>
    </r>
  </si>
  <si>
    <t>Docentes, Administrativos y contratistas, egresados</t>
  </si>
  <si>
    <t>Oficina Graduados IU. END</t>
  </si>
  <si>
    <t>Fabian H Marín G.</t>
  </si>
  <si>
    <t>Favor realizar una nota o video corto que de reseña de los egresados que forman parte de la delegación que participa de los Juegos Olímpicos Tokio 2020 (Convencionales y Paralimpicos)</t>
  </si>
  <si>
    <t>Docentes, Estudiantes, Administrativos y contratistas, Ciudadanía en general, Egresados</t>
  </si>
  <si>
    <t xml:space="preserve">Vacúnate contra el Covid-19
Si tienes entre 20 y 25 años ya puedes acercarte a los megacentros y puntos de vacunación autorizados. </t>
  </si>
  <si>
    <t>Julieth García Gaviria</t>
  </si>
  <si>
    <t>Diseño: Feed redes sociales. Porfa hacer un carrete con portada del eventos seguido de las 3 actividades cada una en una pieza. Nombre del evento: 1RA JORNADA SEMILLAS DE VIDA Y 2DO FORO DE LACTANCIA MATERNA, las fechas estan en el adjunto. Utilizar el logo de la Semana Mundial de la Lactancia Materna.
PZ077
Teniendo en cuenta que en el mes de agosto se conmemoran: la celebración de la semana mundial de Lactancia Materna, y el día internacional del nutricionista,  el programa de nutrición y dietética de la IUEND, se unirá a estas dos importantes celebraciones, con la 1RA JORNADA SEMILLAS DE VIDA, la cual será desarrollada en una semana con actividades dirigidas a la comunidad en general que se relacionen con la promoción de la lactancia materna, así como la comunidad de nutricionistas que laboran y han egresado de la IEND. 
OBJETIVO
Fomentar y sensibilizar a la comunidad estudiantil universitaria y comunidad en general sobre la importancia de la lactancia materna por medio de la celebración de la semana mundial de la lactancia materna, al tiempo que se exalta la labor del profesional en nutrición en su día internacional.
Se solicita: elaboración de piezas publicitarias, difusión de la información por los canales institucionales y cubrimiento de eventos durante esa semana. El detalle de cada actividad esta en el archivo adjunto.</t>
  </si>
  <si>
    <t>https://drive.google.com/open?id=1EXRXvURHMZ6Bw1BMZMlQTIgXNVqrn5Ui</t>
  </si>
  <si>
    <t>Divulgación de información, Divulgación de pieza gráfica</t>
  </si>
  <si>
    <t>De manera atenta solicito su colaboración, haciendo cuanto antes el cambio de estas publicaciones, por estas imágenes que fueron corregidas, las cuales adjunto a este correo.
Muchas gracias por su colaboración y oportuna respuesta.</t>
  </si>
  <si>
    <t>https://drive.google.com/open?id=1NeYgBi1CvzYtQhyDf2MD_n9SS_U4sD7Q, https://drive.google.com/open?id=1XCTmGYfIEYKq3JEryIVp16Z71PS16G_y</t>
  </si>
  <si>
    <t>Solicito cambiar la información del portafolio que aparece en el enlace de los horarios del área de salud https://www.endeporte.edu.co/phocadownload/bienestar_universitario/horarios-salud.pdf de la siguiente manera.
En la atención médica, cambiar los horarios para que digan "atención virtual o presencial (ambos) de 8 a 5 pm, de lunes a viernes"
En la atención de enfermería, agregar a la enfermera Ingrid Johana Machado, y cambiar el horario de atención de 8 am a 5 pm.</t>
  </si>
  <si>
    <t xml:space="preserve">Diana Abadia </t>
  </si>
  <si>
    <t>Diseño de conmemoración Día del Nutricionista pág web e Historias.</t>
  </si>
  <si>
    <t xml:space="preserve">Mauricio Yela </t>
  </si>
  <si>
    <t>Buenas días lo siguientes es con el fin de pedir su colaboración en realizar el diseño y  Socialización de las lineas de emergencia, para que toda la comunidad  universitaria los tenga presentes</t>
  </si>
  <si>
    <t>https://drive.google.com/open?id=104djvcobtXB8embnd7OHPEELufolseGd</t>
  </si>
  <si>
    <t>plan de prevención y respuesta ante emergencias</t>
  </si>
  <si>
    <r>
      <rPr>
        <sz val="10"/>
        <color theme="1"/>
        <rFont val="Arial"/>
      </rPr>
      <t xml:space="preserve">PZ078
Comedidamente solicito el diseño de dos piezas graficas en el  marco del X simposio de Marketing deportivo “El marketing como potenciador de la industria deportiva”: 
Pieza#1 recepción de ponentes (la más próxima y " urgente") para ser divulgada a finales de agosto.
Pieza #2 la pieza principal del evento que puede ser divulgada a mediados del mes de septiembre. 
Adjunto están los documentos con la información.
</t>
    </r>
    <r>
      <rPr>
        <sz val="10"/>
        <color rgb="FFFF0000"/>
        <rFont val="Arial"/>
      </rPr>
      <t>Diseño: feed para redes sociales</t>
    </r>
  </si>
  <si>
    <r>
      <rPr>
        <u/>
        <sz val="10"/>
        <color rgb="FF1155CC"/>
        <rFont val="Arial"/>
      </rPr>
      <t>https://drive.google.com/open?id=1MvWyUvO4LfJRdr-Y060uolVmjcBMliCe</t>
    </r>
    <r>
      <rPr>
        <sz val="10"/>
        <color rgb="FF000000"/>
        <rFont val="Arial"/>
        <scheme val="minor"/>
      </rPr>
      <t xml:space="preserve">, </t>
    </r>
    <r>
      <rPr>
        <u/>
        <sz val="10"/>
        <color rgb="FF1155CC"/>
        <rFont val="Arial"/>
      </rPr>
      <t>https://drive.google.com/open?id=18z8Yff-Q6HmaDP453_iIGU6t5Ul_drag</t>
    </r>
  </si>
  <si>
    <t>Nota web Patricia Morales publicación Bienestar</t>
  </si>
  <si>
    <t xml:space="preserve">Encuentro de Bolos para contratista, funcionarios y administrativos / V Festival de Cometas para hijos contratista, funcionarios y administrativos. </t>
  </si>
  <si>
    <r>
      <t xml:space="preserve">https://drive.google.com/open?id=1QfGnLdA_PFMmOE0XNttaNoW4J5kVZWwa, </t>
    </r>
    <r>
      <rPr>
        <u/>
        <sz val="10"/>
        <color rgb="FF1155CC"/>
        <rFont val="Arial"/>
      </rPr>
      <t>https://drive.google.com/open?id=12NLXJ2Bnq0A5OHw6RajYlCAT0chzjx6D</t>
    </r>
  </si>
  <si>
    <t>Carolina Muñoz y equipo de trabajo 
Cordial saludo
Agradezco la difusión del evento enviado por correo a la comunidad IU END  el cual nos llegó hoy después de una  reunión de seguimiento al  convenio con Bellas Artes
Nota: El evento es gratuito con reserva en el siguiente enlace: https://docs.google.com/forms/d/e/1FAIpQLSdLkC83PJ7Y1_FLMV4D6mqtaGw5HpCvBNouNmH0XiLsTi0OWg/viewform 
Gracias</t>
  </si>
  <si>
    <t>https://drive.google.com/open?id=1NpXqvNkXECbJs6sQtBnzwxX_bfYclPu9</t>
  </si>
  <si>
    <t xml:space="preserve">PZ079
Endcuentros con vos 
Escucha el podcast de la IU END
Capítulo 1: La nutrición: mitos y realidades 
Formatos
Feed
Página web 
Boletin 
</t>
  </si>
  <si>
    <t>Protectores de pantalla computadores campaña atención al ciudadano</t>
  </si>
  <si>
    <t>Comedidamente solicito la modificación del numero de la resolución y fecha de la misma en el  plegable digital  , información en la instancia , plan de estudios de la Especialización en Dirección y Gestión Deportiva , siendo Res 2137 del 15 de febrero 2021.</t>
  </si>
  <si>
    <t>PZ086
-Buenos días, solicitud su colaboración en el diseño de una imagen sobre el uso de extintores portátiles que contenga la información que les anexo. muchas gracias</t>
  </si>
  <si>
    <t>https://drive.google.com/open?id=1Jl5sKOVIquLlxnZvgBnjm7Z5g1F1gyAx</t>
  </si>
  <si>
    <t>Plan de prevención y respuesta ante emergencias</t>
  </si>
  <si>
    <t>Bianca Manco Lozano</t>
  </si>
  <si>
    <t>BIANCA MANCO</t>
  </si>
  <si>
    <t xml:space="preserve">Se solicita realizar piezas gráficas de convocatorias a monitores académicos y socializarlas, </t>
  </si>
  <si>
    <t>https://drive.google.com/open?id=1_p80zJQiD4PEjdVfpRH4ZdQxzKnOmPRm, https://drive.google.com/open?id=19H_kKbYABQi0ajCa6DzIsybkOnvNkbzE, https://drive.google.com/open?id=14CMjh9d5FWLtI9cnLpBCWK9KKVcAl5Lr</t>
  </si>
  <si>
    <t xml:space="preserve">PZ083
Se solicita amablemente el diseño de las piezas graficas del portafolio de servicios de arte y cultura 2021-2.Tener en cuenta: 
Se puede usar como base diseños anteriores, debe tener vigencia de 2021-2/Logo IU END/Horarios/Docentes con contacto /Lugar físico o virtual donde se realiza la actividad/ Código QR para inscripción el cual será enviado vía E-mail 
Se requiere las piezas graficas en jpg y pdf </t>
  </si>
  <si>
    <t>https://drive.google.com/open?id=1dNKSmzYApXh1tYO4XVp3VK-FZJ1RYVVC</t>
  </si>
  <si>
    <t>Ajuste Plan de Estudios Deporte.</t>
  </si>
  <si>
    <t>Docentes, Estudiantes, Gobierno</t>
  </si>
  <si>
    <t xml:space="preserve">PZ080
Pieza feed, banner web, correo electrónico 
BANNER WEB Y COREO 
Inscríbete en la Electiva Libre - Saber Pro y proyecta tu futuro profesional entre los mejores del país en estas pruebas. 
Inscripciones abiertas hasta el 17 de agosto en la Plataforma NEO 
Competencias ciudadanas y compresión de lectura 
Curso en modalidad virtual - lunes 1:00 a 2:30 p. m. 
FEED
Inscríbete en la Electiva Libre - Saber Pro y proyecta tu futuro profesional entre los mejores del país en estas pruebas. 
Inscripciones abiertas hasta el 17 de agosto en la Plataforma NEO 
Competencias ciudadanas y compresión de lectura </t>
  </si>
  <si>
    <t>PZ090
Animación campaña Internacionalización ENDconexión:
"Entérate sobre ofertas para becas, programas de intercambio, cursos cortos, estudios de postgrados e instancias de investigación.
Impulsa tu proceso profesional al siguiente nivel"</t>
  </si>
  <si>
    <t>Diseño 4 tips de bioseguridad.</t>
  </si>
  <si>
    <t>https://drive.google.com/open?id=1ZLEONOSuhlTBcXu48NFv8NHdmiC5kM9m, https://drive.google.com/open?id=1sdy_i76XL4vHZ_l_sgXslN8OET4iQrWh, https://drive.google.com/open?id=11HbvnyJOr0cb7MlGNFBxVnWGPnlDkvMj, https://drive.google.com/open?id=10Mnw_oRoJpOrIx1Z9RLA0igyKLelEzgM</t>
  </si>
  <si>
    <t>Isabel Selada</t>
  </si>
  <si>
    <t>Diseño banner tamaño intranet que diga:
"Con el propósito de conocer el comportamiento del Covid-19 en nuestra comunidad estudiantil.
Te invitamos a realizar la siguiente encuesta." y un clic aquí.</t>
  </si>
  <si>
    <t>Realización de nota sobre Comité de Resultados de Aprendizaje Cira 
Para ponerlo en fila de solicitudes</t>
  </si>
  <si>
    <t xml:space="preserve">PZ091- RE DISEÑO BOLETÍN PODIUM </t>
  </si>
  <si>
    <t>https://drive.google.com/open?id=1Md2iNQr5hnQJ-0TsNQM1NKsiackhwNrc</t>
  </si>
  <si>
    <t>Grabación para video testimonial estudiantes Monitorías - Bienestar</t>
  </si>
  <si>
    <t>Actualizar la Pieza de Ciclo de Conferencias para egresados de Palmira, colocando el cronograma con las 3 fechas. Y colocando que "Se Certificará Asistencia"</t>
  </si>
  <si>
    <r>
      <rPr>
        <u/>
        <sz val="10"/>
        <color rgb="FF1155CC"/>
        <rFont val="Arial"/>
      </rPr>
      <t>https://drive.google.com/open?id=1M2uFfaPBD1BfZb8xjs1XgOqtQEjTrSW2</t>
    </r>
    <r>
      <rPr>
        <sz val="10"/>
        <color rgb="FF000000"/>
        <rFont val="Arial"/>
        <scheme val="minor"/>
      </rPr>
      <t xml:space="preserve">, </t>
    </r>
    <r>
      <rPr>
        <u/>
        <sz val="10"/>
        <color rgb="FF1155CC"/>
        <rFont val="Arial"/>
      </rPr>
      <t>https://drive.google.com/open?id=1VPHU6vNKtRl_bj9fDciNGQ7NpAxAP6aZ</t>
    </r>
    <r>
      <rPr>
        <sz val="10"/>
        <color rgb="FF000000"/>
        <rFont val="Arial"/>
        <scheme val="minor"/>
      </rPr>
      <t xml:space="preserve">, </t>
    </r>
    <r>
      <rPr>
        <u/>
        <sz val="10"/>
        <color rgb="FF1155CC"/>
        <rFont val="Arial"/>
      </rPr>
      <t>https://drive.google.com/open?id=1TqXbYDpy33p22h9p-Js-_9zJSf1NWsm5</t>
    </r>
  </si>
  <si>
    <t>egresados</t>
  </si>
  <si>
    <t xml:space="preserve">Cubrimiento actividad comisión nacional de investigaciones de la Federación Colombiana de Natación, 
Viernes 13 salón 209 </t>
  </si>
  <si>
    <t>Comedidamente solicito  divulgación  en redes sociales , correo institucional y página web institucional.
Adjunto las piezas gráficas que se venían manejando desde un inicio en formato banner y redes sociales ,de igual modo adjunto la información faltante para colocarlo en el pie de la imagen:
Llegó el X Simposio de Marketing Deportivo 
Potenciando la industria del Deporte 
Te invitamos a que inscribas tu ponencia por medio del link adjunto  hasta el 24 de septiembre de 2021, bajo los enfoques del Marketing Deportivo, Marketing Digital, Emprendimiento Deportivo y Gerencia Deportiva .
https://forms.gle/zT5xErUmNu1jzWZCA
Dudas e inquietudes: luis.david@endeporte.edu.co</t>
  </si>
  <si>
    <r>
      <rPr>
        <u/>
        <sz val="10"/>
        <color rgb="FF1155CC"/>
        <rFont val="Arial"/>
      </rPr>
      <t>https://drive.google.com/open?id=1mVpbXmC4kIYaR9LuoJyaEGCxBeGYnBwX</t>
    </r>
    <r>
      <rPr>
        <sz val="10"/>
        <color rgb="FF000000"/>
        <rFont val="Arial"/>
        <scheme val="minor"/>
      </rPr>
      <t xml:space="preserve">, </t>
    </r>
    <r>
      <rPr>
        <u/>
        <sz val="10"/>
        <color rgb="FF1155CC"/>
        <rFont val="Arial"/>
      </rPr>
      <t>https://drive.google.com/open?id=1mxOkw-QLu4SfD16gi6ionn2gpeHWSgY0</t>
    </r>
    <r>
      <rPr>
        <sz val="10"/>
        <color rgb="FF000000"/>
        <rFont val="Arial"/>
        <scheme val="minor"/>
      </rPr>
      <t>, https://drive.google.com/open?id=14F2SKfrjgtO-8ls1McfMW5QEs3C08srR</t>
    </r>
  </si>
  <si>
    <t xml:space="preserve">PZ084 -  Solicito realizar un re-diseño del arte que adjunto, sobre el paso a paso para acceder a los servicios de psicología del área de salud. Se requiere que conserve toda la información que ya se encuentra en el diseño. 
El re-diseño se subirá a la págia web de Bienestar y se imprimirá para ubicarse en carteles de Bienestar Universitario en la Escuela. </t>
  </si>
  <si>
    <t>https://drive.google.com/open?id=1p-0iV-MAIUNmHxM9t_pn3sLo9sYC8mGd</t>
  </si>
  <si>
    <t xml:space="preserve">PZ082
Jhon, en el adjunto se especifica los textos para los siguientes diseños:
Banner intranet y versión flyer (no me se la medida):
1. SEVENET ventajas.
2. Menos papel, más SEVENET
Gracias!
Cordial saludo se solicita publicación en Intranet, boletín interno y difusión por audicom </t>
  </si>
  <si>
    <t>https://drive.google.com/open?id=1vM-sJyM2Yj5nYOcN0T8lpoUnVFv5GndJ</t>
  </si>
  <si>
    <t>En cumplimiento del plan de acción de la Secretaría General</t>
  </si>
  <si>
    <t>Subir Portafolio a la página web</t>
  </si>
  <si>
    <t>Cordial saludo,
Solicito subir el portafolio del área de salud actualizado al semestre 2021-2, que adjunto, para que quede vinculado al boton "ver horarios del servicio de salud" https://www.endeporte.edu.co/124-area-de-la-salud
Adicionalmente, favor cambiar el número de contacto que ahí aparece al siguiente: 300 6912404
Gracias</t>
  </si>
  <si>
    <t>https://drive.google.com/open?id=1tnhoUyrGCtnqFVZg5kiC5gd9UrPScYF7</t>
  </si>
  <si>
    <t>PZ089-
Comedidamente solicito el diseño de piezas gráficas para el 2do encuentro de semilleros de investigación en Administración que será realizado el día 30 de septiembre del 2021, 
La pieza #1 corresponde a la pieza principal del evento (no es urgente, ya que se divulgará una semana antes del evento)
La pieza#2  es correspondiente a la inscripción de ponentes , 
Pieza #3 Instrucciones para ponentes que se divulgarían en estilo carrete por medio de las redes sociales
lo ideal es tenerla pronto ya que la fecha máxima de recepción es el 15 de septiembre</t>
  </si>
  <si>
    <r>
      <rPr>
        <u/>
        <sz val="10"/>
        <color rgb="FF1155CC"/>
        <rFont val="Arial"/>
      </rPr>
      <t>https://drive.google.com/open?id=13zwOa6dAFU2swEwnn6NCr2BLLls1TR11</t>
    </r>
    <r>
      <rPr>
        <sz val="10"/>
        <color rgb="FF000000"/>
        <rFont val="Arial"/>
        <scheme val="minor"/>
      </rPr>
      <t xml:space="preserve">, https://drive.google.com/open?id=1ipV4KpFzGVaRwcHjFr810NxCqPAqr9KF, https://drive.google.com/open?id=1FWXdLAbuzonclhwy_8vVtSSfqMdUhuxg, </t>
    </r>
    <r>
      <rPr>
        <u/>
        <sz val="10"/>
        <color rgb="FF1155CC"/>
        <rFont val="Arial"/>
      </rPr>
      <t>https://drive.google.com/open?id=1NEkl90-YkRgUjaT6MPuTI39p4pSDfByN</t>
    </r>
    <r>
      <rPr>
        <sz val="10"/>
        <color rgb="FF000000"/>
        <rFont val="Arial"/>
        <scheme val="minor"/>
      </rPr>
      <t xml:space="preserve">, </t>
    </r>
    <r>
      <rPr>
        <u/>
        <sz val="10"/>
        <color rgb="FF1155CC"/>
        <rFont val="Arial"/>
      </rPr>
      <t>https://drive.google.com/open?id=1m82nt57gRggrYD_ZsdHZzXVdG8md_WvB</t>
    </r>
  </si>
  <si>
    <t>PZ081
La próxima semana hemos organizado con la Universidad San Buenaventura de Cartagena, una metodología de Masterclass.
Esto significa que contaremos con un  docente experto en el área de Seguridad y Salud para que nos comparta su experiencia en Ergonomía, Peligro Biomecánico y Carga física a nuestros estudiantes de la práctica de Seguridad y Salud en el Trabajo, del programa de Fisioterapia, en conjunto con sus estudiantes de Cartagena. Ella esta programada para el martes 24 de Agosto en el horario de 8:00 a.m. a 12:00 p.m. 
Así mismo, las docentes Jessica López Laverde e Isabel Cristina Selada Aguirre, estamos invitadas a compartir con los estudiantes del programa de fisioterapia de la universidad San Buenaventura de Cartagena y los nuestros, la temática: Métodos evaluativos en Ergonomía y evaluación de puestos de trabajo (matriz de inspección).  Esta temática se desarrollará el Jueves 26 de Agosto en el horario de 8:00 a.m. a 12:00 p.m.
DATOS PONENTE INVITADA: 
Fisioterapeuta, Especialista en Salud Ocupacional,Maestrante II semestre USB Cartagena. Rocío Romero Simancas. Docente Práctica Laboral, Universidad San Buenaventura - Cartagena. Asesora en Seguridad y Salud en el Trabajo Transpetrol LTDA.
DATOS DOCENTES IUEND:
Jessica López Laverde: Fisioterapeuta, Magister en Salud Ocupacional, Magister Ergonomía, candidata a doctorado en salud de la Universidad del Valle. Docente tiempo completo Institución Universitaria Escuela Nacional del Deporte, Docente Universidad Libre- Seccional Cali.
Isabel Cristina Selada Aguirre, Fisioterapeuta, Especialista en gerencia de servicios de salud, magister en salud ocupacional. Docente Institución Universitaria Escuela Nacional del Deporte, Docente Universidad Libre- Seccional Cali.
Diseño: Banner Correo - Redes Sociales historias
Utilizar Logos de la Universidad San Buenaventura de Cartagena
Copy
Pieza #1: Participa en la Masterclass con la Universidad San Buenaventura de Cartagena 
Temática: Ergonomía, Peligro Biomecánico y Carga física
martes 24 de Agosto en el horario de 8:00 a.m. a 12:00 p.m. 
Conéctate aquí
Pieza #2: Segunda jornada Masterclass con la Universidad San Buenaventura de Cartagena
Temática: Métodos evaluativos en Ergonomía y evaluación de puestos de trabajo (matriz de inspección)
Jueves 26 de Agosto en el horario de 8:00 a.m. a 12:00 p.m.
Conéctate aquí</t>
  </si>
  <si>
    <t>Nathalia Martínez</t>
  </si>
  <si>
    <t>PZ087 - Banner web, correo y formato cuadrado redes sociales:
Copy:
Ya contamos con Registro Calificado de nuestra nueva especialización en mercadeo Deportivo
Conoce más aquí</t>
  </si>
  <si>
    <t>https://drive.google.com/open?id=1IfQ4HltPUB3_aPjseGZt9N-gdFekPYMJ</t>
  </si>
  <si>
    <t>Lina Marcela Vélez Sánchez</t>
  </si>
  <si>
    <t>Lina marcela</t>
  </si>
  <si>
    <t>Elaboración de piezas gráficas para los días 
16 sep.Día de preservación capa de ozono desde el deporte
18 sep Día mundial protección de la naturaleza desde el deporte 
24 sep Día ínternternacional contra cambio climático desde el deporte</t>
  </si>
  <si>
    <t>Juan David Correa - Julieth García</t>
  </si>
  <si>
    <t>Publicación de piezas de actividades que se desarrollarán en el marco de la semana de la lactancia materna y el día del nutricionista</t>
  </si>
  <si>
    <r>
      <t xml:space="preserve">https://drive.google.com/open?id=1AqGJU0vrtQIWxyosvNNhrTUP_eAcP6oW, https://drive.google.com/open?id=11zzQSwnlrWXYTtmTMUhu3T4P5PGFNDPS, https://drive.google.com/open?id=14SKXXOPak3dVCsoc8NLP2Z54OHAfZbXb, https://drive.google.com/open?id=1lSRMKLJi-8Cl5cqcnYkirR7wFkbsIu1E, https://drive.google.com/open?id=1mHw6r06e5c55DjMP8ii1jGrm5QYWHiBJ, https://drive.google.com/open?id=1xX49bFyyL1vFkkBO2SVuAH1awaivN94f, </t>
    </r>
    <r>
      <rPr>
        <u/>
        <sz val="10"/>
        <color rgb="FF1155CC"/>
        <rFont val="Arial"/>
      </rPr>
      <t>https://drive.google.com/open?id=1MoOnZkfShXAQJr3JefrVk932tyDu07BR</t>
    </r>
    <r>
      <rPr>
        <sz val="10"/>
        <color rgb="FF000000"/>
        <rFont val="Arial"/>
        <scheme val="minor"/>
      </rPr>
      <t>, https://drive.google.com/open?id=1ohF-Waao3hkieR7ZtKV5TgqPYTTHXmqS</t>
    </r>
  </si>
  <si>
    <t>CAMILO GOMEZ</t>
  </si>
  <si>
    <t>PZ093-Se solicita mejoramiento de diseño y divulgación mediante los medios institucionales internos del tema Digitalización y transferencia documental.</t>
  </si>
  <si>
    <r>
      <rPr>
        <u/>
        <sz val="10"/>
        <color rgb="FF1155CC"/>
        <rFont val="Arial"/>
      </rPr>
      <t>https://drive.google.com/open?id=1cIOysX5ERoYGhM06oAkxrFd7riY1wP06</t>
    </r>
    <r>
      <rPr>
        <sz val="10"/>
        <color rgb="FF000000"/>
        <rFont val="Arial"/>
        <scheme val="minor"/>
      </rPr>
      <t>, https://drive.google.com/open?id=13mAr34ZtyfWGlJeiOXxeqU6plm4AxCiE</t>
    </r>
  </si>
  <si>
    <t>En cumplimiento del plan de acción de la oficina</t>
  </si>
  <si>
    <t xml:space="preserve">PZ085 - Diseño para stories sobre el podcast de Bienestar Universitario. Guíate por favor por el diseño que previamente trabajó María Fernanda. </t>
  </si>
  <si>
    <t>https://drive.google.com/open?id=1RDu--lFnbldk4r4_0t0E193KGrN8jglM</t>
  </si>
  <si>
    <t>Señores 
comunicaciones 
Muy amablemente se solicita la difusión de las clases de baile en Swing latino, información dirigida  dirigida a la comunidad IU END por vía E-mail (VER ADJUNTO DOCUMENTO EN WORD)</t>
  </si>
  <si>
    <t>https://drive.google.com/open?id=15Yft9q5GoM1bp4hxemBaFDQiJXeDvy7E</t>
  </si>
  <si>
    <t>UNIDAD DE SISTEMAS</t>
  </si>
  <si>
    <t xml:space="preserve">Saludos de manera atenta solicito su colaboración para desarrollar un diseño de encabezado que permita promocionar los diferentes instructivos de uso y apropiación que se han desarrollado desde la Unidad de Sistemas para el conocimiento de las herramientas tecnológicas que dan apoyo a la gestión académica. Esto lo vamos a enviar en el cuerpo de un correo a todos los estudiantes. Anexo pieza de ejemplo con las respectivas medidas. Muchas gracias. </t>
  </si>
  <si>
    <t>https://drive.google.com/open?id=1ioo49sa7INVOXsHXHMEHIdy4p0Kj3uYQ</t>
  </si>
  <si>
    <t xml:space="preserve">Jairo Balanta Arango </t>
  </si>
  <si>
    <r>
      <t xml:space="preserve">PZ088
Portafolio de servicios deportivos (anexar a la pieza link de inscripciones) </t>
    </r>
    <r>
      <rPr>
        <u/>
        <sz val="10"/>
        <color rgb="FF1155CC"/>
        <rFont val="Arial"/>
      </rPr>
      <t>https://forms.gle/WKPMupLwRA2XoTdb6</t>
    </r>
    <r>
      <rPr>
        <sz val="10"/>
        <color rgb="FF000000"/>
        <rFont val="Arial"/>
        <scheme val="minor"/>
      </rPr>
      <t xml:space="preserve"> 
El  área  de Deporte y Recreación ofrece para nuestra comunidad universitaria actividades para practicar deporte y aprovechar el tiempo libre. Los deportistas de alto rendimiento podrán participar en torneos interuniversitarios avalados por Ascundeportes Nacional.</t>
    </r>
  </si>
  <si>
    <t>https://drive.google.com/open?id=1qPrgvj_UMYaOxUsUdDcXJOeDB6ZjDojf</t>
  </si>
  <si>
    <t>SANDRA MARCELA ZUÑIGA BOLIVAR</t>
  </si>
  <si>
    <t>Solicitud Para la realización de video referencia de una Estudiante del programa academico de Terapia Ocupacional ganadora de la beca Nexo Global se prepara para iniciar su pasantía en Purdue University. (se cuadró con carolina para el lunes 30 de agosto de 2021 a las 11:00 am). debe aparecer el logo de infivalle, escuela nacional del deporte, gobernacion del valle del cauca.
Objetivo general del video: motivar a la población estudiantil para trabajar en pro de sus metas. Objetivos especificos.: visibilizar el programa de Terapia Ocupacional de la Institucion universitaria Escuela Nacional del deporte; reconocer la gestión de Infivalle y la Gobernación del Valle.</t>
  </si>
  <si>
    <r>
      <t xml:space="preserve">https://drive.google.com/open?id=1pur-ENPjSEG1IKRlbr0JsP5Q8H3RiLSW, </t>
    </r>
    <r>
      <rPr>
        <u/>
        <sz val="10"/>
        <color rgb="FF1155CC"/>
        <rFont val="Arial"/>
      </rPr>
      <t>https://drive.google.com/open?id=1W8scsGdIiFUJo1xyVCRtvpH2p0KCKnnv</t>
    </r>
  </si>
  <si>
    <t>ninguna</t>
  </si>
  <si>
    <t>Alberto Collazos Otero</t>
  </si>
  <si>
    <t xml:space="preserve">Alberto Collazos Otero </t>
  </si>
  <si>
    <t xml:space="preserve">Promocionar los cursos de buceo para administrativos y docentes </t>
  </si>
  <si>
    <t>Diseño de un .pdf con la información de la prueba de Proficiencia.</t>
  </si>
  <si>
    <t>https://drive.google.com/open?id=1NEn5uAcujtPMxLm4ut5aY_evQ61-MWAZ</t>
  </si>
  <si>
    <t>Video sobre la prueba de proficiencia de ingles.</t>
  </si>
  <si>
    <t>https://drive.google.com/open?id=1-wuKrN46nV6Eb7nhXy2NYHeTRm0M_pkk</t>
  </si>
  <si>
    <t>Martha Patricia Morales</t>
  </si>
  <si>
    <t>Divulgación de información, Corrección de estilo</t>
  </si>
  <si>
    <t xml:space="preserve">Se requiere corregir, mejorar y hacer los cambios de diseño gráfico y corrección de estilo al Boletín de Permanencia Estudiantil número 11
Posteriormente se debe divulgar a toda la comunidad universitaria, se sugiere realizar un enlace desde los Boletines "Vive la U" y "ENDterate" para lograr más alcance. </t>
  </si>
  <si>
    <t>https://drive.google.com/open?id=1r3yZVPwwwooGgVYb5NFsKixX26kFeBaV</t>
  </si>
  <si>
    <t xml:space="preserve">Esta publicación es una actividad que da respuesta a lo estipulado en el Decreto 1330 y a la Guía del MEN de Permanencia Estudiantil </t>
  </si>
  <si>
    <t>Rick Fernandez H.</t>
  </si>
  <si>
    <t>Rick Fernandez</t>
  </si>
  <si>
    <r>
      <t xml:space="preserve">Divulgar participacion que realice en la Cumbre Mundial de Economia Circular en Cordoba, Argentina
Fragmento
</t>
    </r>
    <r>
      <rPr>
        <u/>
        <sz val="10"/>
        <color rgb="FF1155CC"/>
        <rFont val="Arial"/>
      </rPr>
      <t>https://www.youtube.com/watch?v=g5okDhvmOG8&amp;feature=youtu.be</t>
    </r>
  </si>
  <si>
    <t xml:space="preserve">Favor publicar piezas publicitarias del Diplomado en Educación Inclusiva en banner de la pagina principal y redes institucional. </t>
  </si>
  <si>
    <r>
      <rPr>
        <u/>
        <sz val="10"/>
        <color rgb="FF1155CC"/>
        <rFont val="Arial"/>
      </rPr>
      <t>https://drive.google.com/open?id=15VTg78rgXeFp00YVRxm1PknsWgyAlpSL</t>
    </r>
    <r>
      <rPr>
        <sz val="10"/>
        <color rgb="FF000000"/>
        <rFont val="Arial"/>
        <scheme val="minor"/>
      </rPr>
      <t xml:space="preserve">, https://drive.google.com/open?id=1oqZWiXXbZp4tgckZjoAidDfUaodZIcQJ, </t>
    </r>
    <r>
      <rPr>
        <u/>
        <sz val="10"/>
        <color rgb="FF1155CC"/>
        <rFont val="Arial"/>
      </rPr>
      <t>https://drive.google.com/open?id=19P8xFbN_dChJuGs3EafMrhNpMxKxCc8H</t>
    </r>
    <r>
      <rPr>
        <sz val="10"/>
        <color rgb="FF000000"/>
        <rFont val="Arial"/>
        <scheme val="minor"/>
      </rPr>
      <t xml:space="preserve">, https://drive.google.com/open?id=1ZiMQ0B5EXFoT3wT1vzoaQnwzzUEGbwbG, </t>
    </r>
    <r>
      <rPr>
        <u/>
        <sz val="10"/>
        <color rgb="FF1155CC"/>
        <rFont val="Arial"/>
      </rPr>
      <t>https://drive.google.com/open?id=1rdSRWOkoANaH_RSGY9aFjdXUKIgb5OLv</t>
    </r>
  </si>
  <si>
    <t>Nota Jornada de Vacunación</t>
  </si>
  <si>
    <t>Nota Izada Bandera Olímpica y Centro de Estudios Olímpicos</t>
  </si>
  <si>
    <t>Carolina Muñoz S</t>
  </si>
  <si>
    <t>Nota Visita Ministro del Deporte</t>
  </si>
  <si>
    <t>Mónica Llanos</t>
  </si>
  <si>
    <t>UNIDAD DE SERVICIOS GENERALES</t>
  </si>
  <si>
    <t xml:space="preserve">cordial saludo, adjunto envío la necesidad para el diseño de artes y posterior fabricación. </t>
  </si>
  <si>
    <t>https://drive.google.com/open?id=1x-a3eglcEOG3bRdulT5cj5DMwsWyVljo</t>
  </si>
  <si>
    <t>Juan David Correa - Stefanie Tonguino</t>
  </si>
  <si>
    <r>
      <t xml:space="preserve">Buenos días, de manera comedida solicitamos apoyo para la realización de la Jornada Académica:  "Actividad Física y conductas sedentarias en tiempos de pandemia” la cual se llevará a cabo el próximo sábado 4 de septiembre de 2021 en el marco de la celebración del Día mundial del  Fisioterapeuta.  El objetivo será visibilizar la importancia del incremento de conductas sedentarias asociadas al aislamiento preventivo en relación a la contención de casos nuevos de COVID-19, asimismo alentar al personal de salud sobre la importancia de incentivar el cumplimiento de las recomendaciones de Actividad física para la salud.
La Jornada Académica, se realiza en el marco del proyecto de proyección social "Facultad Salud y Rehabilitación Construyendo la promoción de la salud'' “Tú eliges ser saludable” registrado en la unidad de proyección social.
La actividad ha sido aprobada por la Profesora Alexandra Mafla, Coordinadora del Programa de Fisioterapia.
Inscripciones: https://forms.gle/77Nu7yo8yjxJ4GXV9
Sala RUAV: </t>
    </r>
    <r>
      <rPr>
        <u/>
        <sz val="10"/>
        <color rgb="FF1155CC"/>
        <rFont val="Arial"/>
      </rPr>
      <t>https://lobby.sar.ruav.edu.co/#/3K1SROKY6SFP</t>
    </r>
  </si>
  <si>
    <r>
      <t xml:space="preserve">https://drive.google.com/open?id=1_hZwlcqDRiZpp2uXHSEGA3Xy7lTEV98u, https://drive.google.com/open?id=1uRgsxWBGKD04K6_XzZF6K2J57IJrezgo, https://drive.google.com/open?id=1H-D0tzlE0P_hEbKPPlboBcD6cjN56XQE, </t>
    </r>
    <r>
      <rPr>
        <u/>
        <sz val="10"/>
        <color rgb="FF1155CC"/>
        <rFont val="Arial"/>
      </rPr>
      <t>https://drive.google.com/open?id=1DZhUKnPyA-g8uvCR9wnBLuHj-UTBb4b0</t>
    </r>
  </si>
  <si>
    <t>PZ101
Rompetráficos medidas de Bioseguridad</t>
  </si>
  <si>
    <t xml:space="preserve">Señores comunicaciones 
Muy amablemente se solicita la difusión vía E-mail  de los programas de música  dirigida a la comunidad IU END (ver adjunto)
</t>
  </si>
  <si>
    <t>https://drive.google.com/open?id=1ox46K04ua-1sLbVzj5-exxtcvY8_HeBk</t>
  </si>
  <si>
    <t>mauricio yela</t>
  </si>
  <si>
    <t>PZ103 Diseño de pieza gráfica, sobre historia de los desastres en Colombia a través del museo de historia del gestión de riesgo de desastres. divulgación en boletín y intranet</t>
  </si>
  <si>
    <t>https://drive.google.com/open?id=1J-yMOg6fijF2JQaknpiueSJZIE51zRqG</t>
  </si>
  <si>
    <t>ley 1523 y decreto 2157</t>
  </si>
  <si>
    <t>PERMANENCIA ESTUDIANTIL</t>
  </si>
  <si>
    <t>BIANCA ALEJANDRA MANCO LOZANO</t>
  </si>
  <si>
    <t>PZ094 - Solicito amablemente realizar el diseño de las tutorías 2021-2 y realizar su divulgación en redes y correo institucional, por favor no hacerlo en el boletín ya que muchos de los estudiantes no se enteran; para el caso de la convocatoria de monitores recibimos menos de 20 postulaciones por lo que se decidió enviar la información desde el programa de permanencia que permitieron que 50 estudiantes más se postulara, algunos  mencionaron no haber visto la convocatoria.</t>
  </si>
  <si>
    <t>https://drive.google.com/open?id=1ziuv3SVnLMJQNDsIKNJS-goxErK0HpOC</t>
  </si>
  <si>
    <t>Se da cumplimiento a lo requerido en el Decreto 1330 y La Guía MEN</t>
  </si>
  <si>
    <t xml:space="preserve">Elaboración nota a Egresado </t>
  </si>
  <si>
    <t xml:space="preserve">Elaborar nota a egresado (Tec. Deporte) Carlos Andres Díaz García </t>
  </si>
  <si>
    <t>Docentes, Estudiantes, Administrativos y contratistas, Egresados</t>
  </si>
  <si>
    <t xml:space="preserve">Martha Elena Valencia </t>
  </si>
  <si>
    <t>Info para app https://www.gocolombia.edu.co/</t>
  </si>
  <si>
    <r>
      <t xml:space="preserve">Buenas tardes. Dando continuidad a diálogos previos y de manera especial al encuentro de ayer (31 08 2021) respetuosamente solicito su colaboración suministrando el insumo para ingresar a plataforma </t>
    </r>
    <r>
      <rPr>
        <u/>
        <sz val="10"/>
        <color rgb="FF1155CC"/>
        <rFont val="Arial"/>
      </rPr>
      <t>https://www.gocolombia.edu.co/</t>
    </r>
    <r>
      <rPr>
        <sz val="10"/>
        <color rgb="FF000000"/>
        <rFont val="Arial"/>
        <scheme val="minor"/>
      </rPr>
      <t xml:space="preserve"> relacionado con los programas académicos acreditados. Las variables a suministrar se describen en el archivo adjunto y  son conocidas por Diana Abadía. </t>
    </r>
  </si>
  <si>
    <t>https://drive.google.com/open?id=1cOut62_1NroYpcxdEB0baOoMgWLTb357</t>
  </si>
  <si>
    <t>Decreto 1330. Proyecto Fortalecimiento de la internacionalización de la Educación Superior-FIE</t>
  </si>
  <si>
    <t>Comedidamente solicito el cubrimiento para  la ceremonia de entrega de placas a los practicantes del programa de administración de empresas, el evento será llevado a cabo el día 16 de septiembre  de 6:30 a 8:00pm en el auditorio José Fernando Arroyo .
En los próximos días estaré enviando al correo de comunicaciones el guion  
Gracias.</t>
  </si>
  <si>
    <t xml:space="preserve">Camilo Gómez </t>
  </si>
  <si>
    <t>Cordial saludo, se solicita difusión de las siguientes piezas por intranet y correos institucionales</t>
  </si>
  <si>
    <r>
      <t xml:space="preserve">https://drive.google.com/open?id=13mNwI6kpYmI51bG2V28360igC2kdJzjL, </t>
    </r>
    <r>
      <rPr>
        <u/>
        <sz val="10"/>
        <color rgb="FF1155CC"/>
        <rFont val="Arial"/>
      </rPr>
      <t>https://drive.google.com/open?id=1pR6QB_nmIdqFpRcAM-fwQ9tv6on2S2-7</t>
    </r>
  </si>
  <si>
    <r>
      <t xml:space="preserve">Se solicit divulgation del evento de SOCIALIZACION DE TRABAJOS DE GRADO de la Esp.TMED. y de igual manera se solicita que las fichas publicitarias tengan conexión con el link de inscripción: </t>
    </r>
    <r>
      <rPr>
        <u/>
        <sz val="10"/>
        <color rgb="FF1155CC"/>
        <rFont val="Arial"/>
      </rPr>
      <t>https://forms.gle/eaRVX7ijeV5YcVGq5</t>
    </r>
    <r>
      <rPr>
        <sz val="10"/>
        <color rgb="FF000000"/>
        <rFont val="Arial"/>
        <scheme val="minor"/>
      </rPr>
      <t xml:space="preserve"> </t>
    </r>
  </si>
  <si>
    <r>
      <rPr>
        <u/>
        <sz val="10"/>
        <color rgb="FF1155CC"/>
        <rFont val="Arial"/>
      </rPr>
      <t>https://drive.google.com/open?id=1xcqvF9-U0sb6GAJndQJd0a1I7JTV1NbG</t>
    </r>
    <r>
      <rPr>
        <sz val="10"/>
        <color rgb="FF000000"/>
        <rFont val="Arial"/>
        <scheme val="minor"/>
      </rPr>
      <t xml:space="preserve">, https://drive.google.com/open?id=1ye8o6zHU0D5KafJK-ES-Tw1uQGkac2Cw, https://drive.google.com/open?id=1uZR_gwTjwhMU0M46YuhpOJctdXhDBBCw, </t>
    </r>
    <r>
      <rPr>
        <u/>
        <sz val="10"/>
        <color rgb="FF1155CC"/>
        <rFont val="Arial"/>
      </rPr>
      <t>https://drive.google.com/open?id=17kep5phMtkfjUnfH-4_23263KSZTpfmn</t>
    </r>
  </si>
  <si>
    <t>Se solicita muy amablemente la difusión de los programas de arte y cultura 2021-2 así: 1)Correo masivo comunidad IU END (ver adjunto archivo en word y adjuntar piezas graficas) 2)actualizar pagina web con  piezas graficas (ver adjunto piezas graficas)</t>
  </si>
  <si>
    <r>
      <rPr>
        <u/>
        <sz val="10"/>
        <color rgb="FF1155CC"/>
        <rFont val="Arial"/>
      </rPr>
      <t>https://drive.google.com/open?id=1xsLUWT4Au-FYjhpLBHPSs8wIBjF8HxiH</t>
    </r>
    <r>
      <rPr>
        <sz val="10"/>
        <color rgb="FF000000"/>
        <rFont val="Arial"/>
        <scheme val="minor"/>
      </rPr>
      <t>, https://drive.google.com/open?id=1MxeYQvOt2cZowqG52J94Kf653NQDw73S</t>
    </r>
  </si>
  <si>
    <t>Video informativo sobre Así se vivió el Verano de la investigación Científica y Tecnológica 2021 en el marco del Programa Delfín</t>
  </si>
  <si>
    <t xml:space="preserve">Buenas tardes. Respetuosamente y con objetivo de sistematizar el resultado del XXVI Verano de la Investigación Científica y Tecnológica del Pacífico 2021 en el marco del Programa Delfín comparto vía drive ocho (8) videos que presentan el testimonio de la experiencia en ENDEPORTE y por supuesto en la pasantía de investigación de siete (7) semanas. 
La idea no es incluir todos los videos ni la totalidad de los mismos, creo que a criterio de ustedes de cada uno de los videos se puede tomar lo más representativo. 
A continuación expreso un contenido que podría apoyar este video: 
El Programa Delfín, la Vicerrectoría Académica y las Direcciones Técnicas de Investigación e Internacionalización, convocaron a estudiantes de nivel de pregrado y maestría de todas las áreas del conocimiento, a participar en el ‘XXVI Verano de la Investigación Científica y Tecnológica del Pacífico 2021’. 
En este programa de movilidad estudiantil, participaron jóvenes con talento y vocación por la ciencia, la tecnología y la innovación, que, con la experiencia personal y académica adquirida, decidieron integrar la investigación en sus estudios y formar parte de programas de posgrado en el país y el extranjero.
El objetivo fundamental es fomentar la formación de capital intelectual de alto nivel académico, que en el futuro inmediato contribuyan en el desarrollo regional, nacional e internacional.
Los estudiantes participantes se integraron a proyectos de investigación de su interés, asesorados por docentes investigadores de ENDEPORTE en una estancia académica, con duración de siete (7) semanas. 
En esta oportunidad nos acompañaron 11 estudiantes provenientes  de las siguientes  universidades:
 - Benemérita Universidad Autónoma de Puebla
-  Universidad Autónoma de Occidente
- Benemérita Universidad Autónoma de Puebla
- Universidad Politécnica de Atlacomulco
- Fundación Universitaria del Área Andina
- Universidad Católica de Oriente
- Universidad Autónoma de Chiapas
- Universidad Tecnológica de Pereira
- Universidad de Ixtlahuaca
Notas: 
1. el archivo se comparte a Diana Abadía y a María Claudia 
2. estoy atenta para apoyar esta solicitud </t>
  </si>
  <si>
    <t>Luz Betty Gonzalez</t>
  </si>
  <si>
    <t>PZ096
Cordial saludo Carolina con los mejores deseos por su bienestar. 
Por favor desde el servicio de psicología dentro del marco del PROYECTO DE PREVENCION
DE SUSTANCIAS PSICOACTIVAS adjuntamos BORRADORES de los  diseños que solicitamos
sean modificados y ajustados para ser   incluidos en  ENDterate  UNO por cada entrega sin importar
el orden.
Agradecemos si es posible que las imágenes sean COLORIDAS.</t>
  </si>
  <si>
    <t>https://drive.google.com/open?id=1qaf4CLwfMd7x-g0uFchOeA2eaS-w_0LA</t>
  </si>
  <si>
    <t xml:space="preserve">PZ095 - Diseño por fa para #orgulloiuend plantilla amarilla </t>
  </si>
  <si>
    <t>https://drive.google.com/open?id=1u3kBXrICzjyOnMwr55LmwEYj1tiU72bQ</t>
  </si>
  <si>
    <t>Dia Mundial de la Fisioterapia</t>
  </si>
  <si>
    <t>Nahalia Martínez Cabanillas</t>
  </si>
  <si>
    <t>Comedidamente solicito la realización de una nota para David Fernando Rojas, egresado del programa de Administración de empresas , por su experiencia de estudio de maestría en el exterior . De acuerdo al día que se pueda realizar la nota me informan y yo coordino con el egresado.
Gracias.</t>
  </si>
  <si>
    <t>lina marcela velez sanchez</t>
  </si>
  <si>
    <t xml:space="preserve">Me permito solicitar la publicación de esta actividad.
El pasado 31 de Agosto se llevo a cabo la primer clase espejo en conjunto con la Universidad Manuela Beltrán acerca del tema de eventos deportivos. Esta actividad se realizo con el apoyo del Docente y Coordinador de la Carrera de Administración Deportiva de la UMB Juan Carlos Caro Veloza  y la Docente de programas deportivos del Programa de Deporte de la Escuela  Nacional del Deporte Lina Marcela Velez Sánchez. En este espacio los estudiantes de la Ampliación de Programas Deportivos II pudieron obtener nuevos conocimientos de como se desarrollan los eventos deportivos desde un mirada administrativa y gerencial.
Esta actividad nace del relacionamiento de la END con la UMB que tiene como objetivo intercambiar experiencias, saberes y crear lazos académicos que permitan a ambos programas crear espacios académicos para su mejoramiento continuo.
</t>
  </si>
  <si>
    <r>
      <t xml:space="preserve">https://drive.google.com/open?id=1xxQo9PtaUWsJP3O-fxvTMZhSBtghcDmx, https://drive.google.com/open?id=137CmeOJj8PVl4twM3Zkr0HiwRT-vZDHy, </t>
    </r>
    <r>
      <rPr>
        <u/>
        <sz val="10"/>
        <color rgb="FF1155CC"/>
        <rFont val="Arial"/>
      </rPr>
      <t>https://drive.google.com/open?id=1l4e4Nk-zOqy000MXQyKjjFbjZjUYA92v</t>
    </r>
  </si>
  <si>
    <t>N/a</t>
  </si>
  <si>
    <t>Medidas: Feed redes sociales, banner web y banner intranet.
Se requiere divulgar la información acerca del subsidio de transporte que consiste en una tarjeta para el transporte MIO:
REQUISITOS: 
Pertenecer a estrato 1
No ser beneficiario de Jóvenes en Acción
Ultimo promedio mayor a 3.8
12 créditos matriculados como mínimo
Ser estudiante de segundo semestre en adelante
Utilizar el servicio de transporte MIO
FECHAS:
Se reciben solicitudes hasta septiembre 24
INFORMACION:
Unidad de Bienestar Universitario
permanenciaestudiantil@endeporte.edu.co
Nota: Adjunto un archivo con el diseño que se realizó en 2020-1</t>
  </si>
  <si>
    <t>https://drive.google.com/open?id=1ycFlL2UzWYYWkR5Zfd92YJ1FvwMVDiIS</t>
  </si>
  <si>
    <t>Decreto 1330 y Lineamientos de Permanencia Estudiantil del MEN</t>
  </si>
  <si>
    <t>banner web y feed redes sociales que diga:
Copy redes sociales:
Si eres aspirante a grado 2021-2 ingresa a www.endeporte.edu.co y conoce los requisitos para obtener el título.
Recuerda que para que tu solicitud sea efectiva, como último requisito debes radicar los documentos en Admisiones y Registro Académico
+ info: secretaria general.
Copy pag web:
Si eres aspirante a grado 2021-2 conoce los requisitos para obtener el título.
Consulta la Circular aquí (y un clic).
Recuerda que para que tu solicitud sea efectiva, como último requisito debes radicar los documentos en Admisiones y Registro Académico.
+ info: secretaria general.</t>
  </si>
  <si>
    <t>PZ097 - Tips sobre Especializaciones de Fac Salud 
Aportamos a la calidad de vida desde la Neurorehabilitación, así: 
1. Los hábitos saludables desde la infancia aportan a una buena salud mental y favorece durante el envejecimiento la prevención el riesgo del deterioro cognoscitivo.
2. La calidad y valor de nuestros movimientos mejoran cuando tomamos conciencia de cada parte de nuestro cuerpo. 
3. Prestar atención a las emociones, a los cambios en el comportamiento y a las percepciones del cuerpo permitirá identificar posibles alteraciones de la salud mental.
4. Parte de las estrategias de la Neurorehabilitación que abordan el control motor en el individuo surgen del conocimiento de la relación con su entorno.
5. Brindar unas adecuadas experiencias de movimiento facilitan la adaptación del sistema nervioso y sus posibilidades de recuperación, de manera que esto le permite al individuo sentirse más competente e independiente.</t>
  </si>
  <si>
    <r>
      <t xml:space="preserve">Comedidamente solicito la divulgación de las piezas graficas adjuntas por medio de las redes sociales institucionales , pagina web institucional, correo institucional y demás redes, adjuntar para todos los medios el siguiente enlace correspondiente a la preinscripción :
</t>
    </r>
    <r>
      <rPr>
        <u/>
        <sz val="10"/>
        <color rgb="FF1155CC"/>
        <rFont val="Arial"/>
      </rPr>
      <t>https://forms.gle/BzDzzkNNhZng16dWA</t>
    </r>
  </si>
  <si>
    <r>
      <t xml:space="preserve">https://drive.google.com/open?id=10G0BbEf8-fUiDUdM8AtUkQ3WO8L2gyy4, </t>
    </r>
    <r>
      <rPr>
        <u/>
        <sz val="10"/>
        <color rgb="FF1155CC"/>
        <rFont val="Arial"/>
      </rPr>
      <t>https://drive.google.com/open?id=1I2z3aBVrpdVXxXXtdV04Mc6VDdqCS6Ld</t>
    </r>
    <r>
      <rPr>
        <sz val="10"/>
        <color rgb="FF000000"/>
        <rFont val="Arial"/>
        <scheme val="minor"/>
      </rPr>
      <t xml:space="preserve">, </t>
    </r>
    <r>
      <rPr>
        <u/>
        <sz val="10"/>
        <color rgb="FF1155CC"/>
        <rFont val="Arial"/>
      </rPr>
      <t>https://drive.google.com/open?id=1EIYxdcQFxxqYw9LwEkHlX-WXDHbB_q8z</t>
    </r>
  </si>
  <si>
    <t xml:space="preserve">SEMANA INTERNACIONAL DE PERSONAS SORDAS </t>
  </si>
  <si>
    <t>Divulgación de información, Edición de videos, Corrección de estilo</t>
  </si>
  <si>
    <t xml:space="preserve">Solicito comedidamente, en la semana del 23 de septiembre publicar en el boletín y en redes conmemoración de "La semana Internacional de las personas sordas".   se adjunta archivo de contenido, para la cual es importante de su apoyo en la redacción adecuada del tema. 
La imagen de la señas por favor adaptar las palabras abajo, mantener la fotos de la señas de END, (que es el misma imagen de la clase).
Para la construcción del video corto que se debe graba, solicito programen el momento para programar la persona (modelo Lingüístico), si es necesario modificar el guion adecuadamente. </t>
  </si>
  <si>
    <t>https://drive.google.com/open?id=1EPPnpOQ0bnHwtXOiJnHGHCbqp7iK6oUo</t>
  </si>
  <si>
    <t>Toda la comunidad Institucional</t>
  </si>
  <si>
    <t xml:space="preserve">Nathalia Martinez </t>
  </si>
  <si>
    <t>Comedidamente solicito cubrimiento para el prelanzamiento de la especialización en mercadeo deportivo que se realizará en modalidad virtual el dia lunes 20 de septiembre a las 2:00pm, la idea es que también se transmita por medio de facebook live.</t>
  </si>
  <si>
    <r>
      <t xml:space="preserve">Realizar flayer publicitario de la Caminata Ecológica END, el día sábado 9 de Octubre, lugar cascada la Reina, salida desde la Escuela Nacional del Deporte, hora de encuentro 7:00 am. 
Recomendación llevar ropa deportiva y zapatos de agarre. 
Área de Recreación y Deporte, Unidad de Bienestar Universitario y Desarrollo Humano.
Link de Inscripciones de inscripciones 
</t>
    </r>
    <r>
      <rPr>
        <u/>
        <sz val="10"/>
        <color rgb="FF1155CC"/>
        <rFont val="Arial"/>
      </rPr>
      <t>https://forms.gle/tds6pH2sBE2dybVu6</t>
    </r>
  </si>
  <si>
    <t>https://drive.google.com/open?id=1SXfxgSlqkkffAdaSCFPEQO1zlJQf84hQ</t>
  </si>
  <si>
    <t>Jesse David Bermudez Bravo</t>
  </si>
  <si>
    <t xml:space="preserve">Jesse David Bermúdez Bravo </t>
  </si>
  <si>
    <t xml:space="preserve">favor divulgar la información en todas la plataformas digitales de la Institución </t>
  </si>
  <si>
    <r>
      <rPr>
        <u/>
        <sz val="10"/>
        <color rgb="FF1155CC"/>
        <rFont val="Arial"/>
      </rPr>
      <t>https://drive.google.com/open?id=16G3m67OB1CpkN94r4a5crscICmirYRcw</t>
    </r>
    <r>
      <rPr>
        <sz val="10"/>
        <color rgb="FF000000"/>
        <rFont val="Arial"/>
        <scheme val="minor"/>
      </rPr>
      <t xml:space="preserve">, https://drive.google.com/open?id=1pDJgo8WnFdGn2u-5MIpSy9cpHwhKfWnQ, https://drive.google.com/open?id=1vWfPRZJZI-X4hnWpCtYIu8ORL3O8JlyZ, </t>
    </r>
    <r>
      <rPr>
        <u/>
        <sz val="10"/>
        <color rgb="FF1155CC"/>
        <rFont val="Arial"/>
      </rPr>
      <t>https://drive.google.com/open?id=1MM3flKgtdDRQWdlGJbCFBmQEhh3XEFPV</t>
    </r>
  </si>
  <si>
    <t>Nathalia Martinez cabanillas</t>
  </si>
  <si>
    <t xml:space="preserve">PZ102
Por ausencia del código SNIES nos encontrábamos en pausa con todo el proceso de generación de piezas gráficas y material publicitario  del nuevo programa a lanzar : Tecnología en gestión deportiva , ya el día de hoy nos respondieron del Min de educación y nos entregaron  el SNIES y resolución , por tal motivo solicito comedidamente continuar con el proceso.
Envío información respectiva y algunas modificaciones a realizar sobre el plan de estudios , criterios de admisión ,flyer promocional ,  banner con especificación de prenscripción al programa , pieza gráfica referente al registro calificado , plegable, creación de instancia en pagina institucional.
Código SNIES : 110571 -Registro Calificado 12176 7 de julio de 2021
1. Modificaciones en material publicitario ( plan de estudios y plegable)
retirar los créditos que se encuentran al lado de las asignaturas y colocar los créditos en total por semestre siendo los siguientes:
Semestre 1: 16
Semestre 2: 16
Semestre 3: 16
Semestre 4: 16
Semestre 5: 16
Semestre 6: 16
2. Implementar  código SNIES en todo el material publicitario nombrado anteriormente .
</t>
  </si>
  <si>
    <r>
      <rPr>
        <u/>
        <sz val="10"/>
        <color rgb="FF1155CC"/>
        <rFont val="Arial"/>
      </rPr>
      <t>https://drive.google.com/open?id=1QBLtv-XvtvNLdOMI0kPRTAQqQ3Qt3JDX</t>
    </r>
    <r>
      <rPr>
        <sz val="10"/>
        <color rgb="FF000000"/>
        <rFont val="Arial"/>
        <scheme val="minor"/>
      </rPr>
      <t xml:space="preserve">, https://drive.google.com/open?id=16N8dHM4XCPtxJCF_-eLBOjsByHGePwIo, </t>
    </r>
    <r>
      <rPr>
        <u/>
        <sz val="10"/>
        <color rgb="FF1155CC"/>
        <rFont val="Arial"/>
      </rPr>
      <t>https://drive.google.com/open?id=1d9xO_OJNcBxC1z-6rQkc0vvNaac4vPKF</t>
    </r>
  </si>
  <si>
    <t>comedidamente me permito solicitar que los dos archivos que se adjuntan, se transformen en documentos más amigables e institucionales; paso seguido debe ser publicados en la parte de participación ciudadana, audiencia pública</t>
  </si>
  <si>
    <t>nathalia martinez cabanillas</t>
  </si>
  <si>
    <r>
      <t xml:space="preserve">PZ098
Redes (feed) y Banner web.
comedidamente solicito el diseño de una pieza gráfica para el lanzamiento de la especialización en mercadeo deportivo que será llevada a cabo el próximo lunes 20 de septiembre a las 2:00pm , información adjunta en el doc , posteriormente cuando ya se tenga el diseño solicito la divulgación en redes con el enlace adjunto </t>
    </r>
    <r>
      <rPr>
        <sz val="10"/>
        <color rgb="FF000000"/>
        <rFont val="Arial"/>
      </rPr>
      <t xml:space="preserve">
</t>
    </r>
    <r>
      <rPr>
        <u/>
        <sz val="10"/>
        <color rgb="FF1155CC"/>
        <rFont val="Arial"/>
      </rPr>
      <t>https://forms.gle/WYhbzs5AGZxDtPyQA</t>
    </r>
  </si>
  <si>
    <r>
      <rPr>
        <u/>
        <sz val="10"/>
        <color rgb="FF1155CC"/>
        <rFont val="Arial"/>
      </rPr>
      <t>https://drive.google.com/open?id=1w1Lz_U_C6vfpRESVU67_tAbQmpDzl3E1</t>
    </r>
    <r>
      <rPr>
        <sz val="10"/>
        <color rgb="FF000000"/>
        <rFont val="Arial"/>
        <scheme val="minor"/>
      </rPr>
      <t>, https://drive.google.com/open?id=1FLCutLNK_FPPcPELR_Gju8nEx-BqpooE, https://drive.google.com/open?id=1QPJgoUs-nhtm1MRR4Pyd5ClSzbMDctAP, https://drive.google.com/open?id=1jkl2HNrKpwMLjNe3tMIsuCvcGkCxDggB</t>
    </r>
  </si>
  <si>
    <t>Por medio del presente solicito el apoyo para transmitir en vivo por medio del Facebook institucional el lanzamiento de la especialización en mercadeo deportivo que será llevado a cabo el día 20 de septiembre a las 2:00pm. adjunto enlace y código 
 https://lobby.sar.ruav.edu.co/#/3OGTKM9CJSZ9    codigo: 342910</t>
  </si>
  <si>
    <t>Cordial Saludo.
Comedidamente solicito la elaboración de una pieza gráfica para la actividad "Taller virtual de fotografía" la cual será realizada por el área de Arte y Cultura de la Unidad de Bienestar Universitario. Se pretende que el taller sea completamente asincrónico, con solo una reunión con el docente en vivo.
La pieza debe contener:
Título "Taller Virtual de fotografía" en la parte superior.
Una frase cautivante, como por ejemplo "¡Un Taller 100% virtual, para que aprendas las bases de la fotografía en tu tiempo libre!"
La frase: Cupos limitados
La frase: Apertura del taller 21 de septiembre de 2021.  
Duración: 3 semanas.
El semestre: 2021-2
Un elemento gráfico alusivo a la fotografía.
Se pretende que esta pieza sea posteriormente enviada por correo electrónico a los estudiantes, junto al enlace con el formulario de inscripción, durante esta semana. 
Gracias por la atención</t>
  </si>
  <si>
    <t xml:space="preserve">PZ099
 - La esencia de nuestros especialistas en Fisioterapia del deporte es:
-Son líderes en procesos de evaluación, diseño y ejecución en el ámbito deportivo. 
-Brindan una excelente atención en el ámbito deportivo desde la fisioterapia siendo  excelentes profesionales con altos estándares de formación especializada.
- Aportan a la prevención y la intervención deportiva a través de la fisioterapia para lograr un óptimo desempeño.
- Contribuyen a la readaptación funcional del deportista en etapa de transición obligada para un buen retorno a su disciplina de entrenamiento.    </t>
  </si>
  <si>
    <t>MAURICIO YELA OSPINA</t>
  </si>
  <si>
    <t>MAURICIO YELA</t>
  </si>
  <si>
    <t>Diseño de piezas gráficas con la información anexada y divulgación a toda la comunidad universitaria, en la intranet, colgarla en la pagina institucional y boletín semanal.</t>
  </si>
  <si>
    <r>
      <rPr>
        <u/>
        <sz val="10"/>
        <color rgb="FF1155CC"/>
        <rFont val="Arial"/>
      </rPr>
      <t>https://drive.google.com/open?id=1RjEaPq4OyhfqstUHrjL-fdDSB6jwa_Y0</t>
    </r>
    <r>
      <rPr>
        <sz val="10"/>
        <color rgb="FF000000"/>
        <rFont val="Arial"/>
        <scheme val="minor"/>
      </rPr>
      <t>, https://drive.google.com/open?id=1J2s5VWkfVM6T13GBsWBx__-3iQaYbFPo</t>
    </r>
  </si>
  <si>
    <t>ley 1523 del 2012</t>
  </si>
  <si>
    <t>Terapia Ocupacional</t>
  </si>
  <si>
    <t>Realizar nota de Docentes de Terapia Ocupacional que participarán en el Congreso Internacional de Terapeutas Ocupacionales en Paris, Francia</t>
  </si>
  <si>
    <t>Julian Acosta</t>
  </si>
  <si>
    <t>julian oswaldo acosta</t>
  </si>
  <si>
    <t xml:space="preserve">se requiere divulgación del evento por los diferentes medios que tenga la institución, a su vez se requiere apoyo en la presentación del eventos así como el registro fotográfico del mismo  </t>
  </si>
  <si>
    <r>
      <rPr>
        <u/>
        <sz val="10"/>
        <color rgb="FF1155CC"/>
        <rFont val="Arial"/>
      </rPr>
      <t>https://drive.google.com/open?id=1p02UWrqsLYnIjs8LWWXHY8E4quqzxf0v</t>
    </r>
    <r>
      <rPr>
        <sz val="10"/>
        <color rgb="FF000000"/>
        <rFont val="Arial"/>
        <scheme val="minor"/>
      </rPr>
      <t xml:space="preserve">, https://drive.google.com/open?id=11AYIJks6ILUuT5_sBEUQt600rOiVoF03, </t>
    </r>
    <r>
      <rPr>
        <u/>
        <sz val="10"/>
        <color rgb="FF1155CC"/>
        <rFont val="Arial"/>
      </rPr>
      <t>https://drive.google.com/open?id=1HiZ5mBm1h16pis_FQup7JTiZhp22KP6C</t>
    </r>
    <r>
      <rPr>
        <sz val="10"/>
        <color rgb="FF000000"/>
        <rFont val="Arial"/>
        <scheme val="minor"/>
      </rPr>
      <t>, https://drive.google.com/open?id=1i3JBSU-FY0SMr_Whx03yVpOHlFgljegs, https://drive.google.com/open?id=1d5NopIFoRhTIRtD9Mi-aWDAizVLUpAGe, https://drive.google.com/open?id=11INPG4ogCmpqjbGW4AYMzP5XSAvL5Zqd</t>
    </r>
  </si>
  <si>
    <t xml:space="preserve">Docentes, Estudiantes, Administrativos y contratistas, Gobierno, Prensa, Ciudadanía en general, graduados </t>
  </si>
  <si>
    <t>PZ100
 - Centro de Acondicionamiento y Preparación Física de la IU Escuela Nacional del Deporte 
Presta a la comunidad universitaria sus servicios de: 
-Valoración funcional, prescriptiva a la actividad física, al entrenamiento deportivo y la readaptación deportiva. 
-Valoraciones Antropométricas y Físico- Técnicas 
Más información en caf@endeporte.edu.co 
(Incluir horarios)</t>
  </si>
  <si>
    <t>https://drive.google.com/open?id=1K68ca6bIwepC88WMaOnTQxNb60xgwKje</t>
  </si>
  <si>
    <t>Ajustes al Manual de Protocolos de Bioseguridad que se encuentra en la web.</t>
  </si>
  <si>
    <r>
      <rPr>
        <u/>
        <sz val="10"/>
        <color rgb="FF1155CC"/>
        <rFont val="Arial"/>
      </rPr>
      <t>https://drive.google.com/open?id=1qPtx-QIz73wsPi2JIo8q4V6svZVoqqcq</t>
    </r>
    <r>
      <rPr>
        <sz val="10"/>
        <color rgb="FF000000"/>
        <rFont val="Arial"/>
        <scheme val="minor"/>
      </rPr>
      <t xml:space="preserve">, </t>
    </r>
    <r>
      <rPr>
        <u/>
        <sz val="10"/>
        <color rgb="FF1155CC"/>
        <rFont val="Arial"/>
      </rPr>
      <t>https://drive.google.com/open?id=1b1V7-Ed2xWBrr-tJmHYF_IJgWLHA7U8c</t>
    </r>
  </si>
  <si>
    <t xml:space="preserve">Si </t>
  </si>
  <si>
    <t>Diseño historias para redes sociales 20 de sep Dia Internacional del Deporte Universitario</t>
  </si>
  <si>
    <r>
      <t xml:space="preserve">comedidamente solicito la divulgación de lo adjunto por medio del correo institucional para contratistas, funcionarios y facultades.la idea es que con la publicación se adjunte el enlace de inscripción.
enlace de inscripción :
</t>
    </r>
    <r>
      <rPr>
        <u/>
        <sz val="10"/>
        <color rgb="FF1155CC"/>
        <rFont val="Arial"/>
      </rPr>
      <t>https://forms.gle/WYhbzs5AGZxDtPyQA</t>
    </r>
  </si>
  <si>
    <r>
      <rPr>
        <u/>
        <sz val="10"/>
        <color rgb="FF1155CC"/>
        <rFont val="Arial"/>
      </rPr>
      <t>https://drive.google.com/open?id=1pHBjQr4c-eHbSCGXmb0htUKUR2ahMWTT</t>
    </r>
    <r>
      <rPr>
        <sz val="10"/>
        <color rgb="FF000000"/>
        <rFont val="Arial"/>
        <scheme val="minor"/>
      </rPr>
      <t>, https://drive.google.com/open?id=1XUJP2cOsTjqC5RmZjIaPbHzq6nL1k5Lr</t>
    </r>
  </si>
  <si>
    <t>Requiero de su ayuda y gestión con el diseño de lavado de manos, salida y entrada en portería, con el objetivo de cumplir con el protocolo de bioseguridad covid-19.</t>
  </si>
  <si>
    <t>https://drive.google.com/open?id=1POiJokU75R5AcjpySltRaR_UEsC8C7ju</t>
  </si>
  <si>
    <t>YADY MILENA SALAZAR</t>
  </si>
  <si>
    <t xml:space="preserve">solicito comedidamente realizar la pieza del Cronograma de la SEMANA DEL AUTOCUIDADO, se adjunto la anterior como ejemplo. 
Por favor  enviar pieza antes para revisión, agradezco su gestión.   </t>
  </si>
  <si>
    <r>
      <rPr>
        <u/>
        <sz val="10"/>
        <color rgb="FF1155CC"/>
        <rFont val="Arial"/>
      </rPr>
      <t>https://drive.google.com/open?id=1AJO8wKn5BjFAHmP5sIen5lHWxYI4uXhm</t>
    </r>
    <r>
      <rPr>
        <sz val="10"/>
        <color rgb="FF000000"/>
        <rFont val="Arial"/>
        <scheme val="minor"/>
      </rPr>
      <t xml:space="preserve">, </t>
    </r>
    <r>
      <rPr>
        <u/>
        <sz val="10"/>
        <color rgb="FF1155CC"/>
        <rFont val="Arial"/>
      </rPr>
      <t>https://drive.google.com/open?id=1pAL6YD6x0eiKcUUWqbjOE2uiSjceTFET</t>
    </r>
  </si>
  <si>
    <t>Se solicita acompañamiento, seguimiento y divulgación al II Torneo FutSala para Egresados IU END, el cual se desarrolla del 19/Sept. 2021 al 13/Oct. 2021. En las instalaciones del Coliseo Iván Vassilev Todorov, los días lunes y miércoles en el horario de 7.00 PM a 9.00 PM.  (Fotografías, Notas, publicaciones de los encuentros mas importantes -Apertura, Semi Finales y Final del Torneo - )  En Torneo esta a cargo de la Oficina de Egresados (Vicky Saavedra) y la Unidad de Bienestar Universitario.</t>
  </si>
  <si>
    <t xml:space="preserve">PZ104 Solicitamos que por favor se diseñe el logo de la caminata ecológica.  </t>
  </si>
  <si>
    <t>https://drive.google.com/open?id=1JAZOFQlfRII3rQQfiNvM7eOxtns6dLAg</t>
  </si>
  <si>
    <t xml:space="preserve">Diseño de pieza grafica para estampado de camiseta. </t>
  </si>
  <si>
    <t xml:space="preserve">PZ105 - Actualización de banner Facebook, Twitter y LinkedIn con el anuncio de inscripciones. Incluir el nombre de las tres facultades y la fecha de inicio 27 de septiembre de 2021 para periodo 2022-1 </t>
  </si>
  <si>
    <t xml:space="preserve">PZ106 - Anuncio de inscripciones
Desde el 27 de septiembre de 2021 puedes hacer tu inscripción a los programas de pregrado y posgrado en la Institución Universitaria Escuela Nacional del Deporte. Conoce más en www.endeporte.edu.co </t>
  </si>
  <si>
    <r>
      <t>PZ107 - Anuncio Inicio de inscripciones 
¡Estamos en inscripciones! Conoce toda nuestra oferta académica en</t>
    </r>
    <r>
      <rPr>
        <sz val="10"/>
        <color rgb="FF000000"/>
        <rFont val="Arial"/>
      </rPr>
      <t xml:space="preserve"> </t>
    </r>
    <r>
      <rPr>
        <u/>
        <sz val="10"/>
        <color rgb="FF1155CC"/>
        <rFont val="Arial"/>
      </rPr>
      <t>www.endeporte.edu.co</t>
    </r>
    <r>
      <rPr>
        <sz val="10"/>
        <color rgb="FF000000"/>
        <rFont val="Arial"/>
        <scheme val="minor"/>
      </rPr>
      <t xml:space="preserve"> 
Somos educación superior de alta calidad pensada para ti. </t>
    </r>
  </si>
  <si>
    <t xml:space="preserve">PZ108
Inscríbete en el voluntariado de los Juegos Panamericanos Junior 2021 y valida con la nota máxima aprobatoria el curso electivo libre de voluntariado deportivo. </t>
  </si>
  <si>
    <t>Solicito divulgar el banner adjunto a través de la página web, el correo institucional para los estudiantes y redes sociales, por favor.</t>
  </si>
  <si>
    <t>https://drive.google.com/open?id=1QiNgNkz-tNrjXrs4Mv8hx9bRw6kUj-lj</t>
  </si>
  <si>
    <t>No, ninguna.</t>
  </si>
  <si>
    <t xml:space="preserve">Realización del 'II Simposio Actualización Neurorrehabilitación y Actividad Física en Enfermedades Crónicas' en donde se socializará el trabajo de investigación realizado por los grupos de las especializaciones en Neurorrehabilitación y Actividad Física, actividad que se llevará a cabo en dos jornadas el 1 de octubre y el 2 de octubre del presente año. La transmisión se realizará por ZOOM, el link será enviado a las personas inscritas en el siguiente link: https://forms.gle/dKjuuksY83yC3VNW8
</t>
  </si>
  <si>
    <r>
      <t xml:space="preserve">https://drive.google.com/open?id=1ary7Z0QsjohEZC8j40iS1_8fHXG0ClMl, https://drive.google.com/open?id=1z5CnHm1k63kzz657y5VXW710Q0Ay5bO8, https://drive.google.com/open?id=1icVtfREBtaVQxqBoOcDj61nc7nRJw6-0, </t>
    </r>
    <r>
      <rPr>
        <u/>
        <sz val="10"/>
        <color rgb="FF1155CC"/>
        <rFont val="Arial"/>
      </rPr>
      <t>https://drive.google.com/open?id=1VSc-svtVAP3dH83-E1uaDC0TZL72d3tH</t>
    </r>
  </si>
  <si>
    <t>ISABEL CRISTINA SELADA AGUIRRE</t>
  </si>
  <si>
    <t>Isabel Cristina Selada Aguirre</t>
  </si>
  <si>
    <t xml:space="preserve">PZ109 Teniendo en cuenta que la próxima semana la IUEND ha programado semana de Autocuidado, la intención es con los estudiantes poder hacer algunas jornadas lúdicas y de sensibilización frente al cumplimiento de las medidas de bioseguridad.
La intención es poder tener una pieza educativa donde se refuerce:
1. Lavado de manos  como elemento esencial para la protección del covid - 19.
2. Distanciamiento social. Respeta aforos al interior de las aulas.  espacios abiertos, distancia 1 metro.
3. Uso del Tababocas: Elemento de protección esencial, el cual debe ser utilizado adecuadamente cubriendo nariz y boca. Utilizarse en todos los espacios y cambiarse cuando este sudado o se dañe. 8 horas 
4. Ventilación de los espacios: Preferir estar en espacios ventilados, por lo tanto, tener las puertas y ventanas abiertas de aulas y oficinas.  Evitar permanecer en espacios poco ventilados. 
Tomar como referencia la información del protocolo de bioseguridad. </t>
  </si>
  <si>
    <t>Resolución 777 de 2021</t>
  </si>
  <si>
    <t xml:space="preserve">jesse david bermudez </t>
  </si>
  <si>
    <t xml:space="preserve">Filmación clase practicas en vivo y proyectar por la plataforma zoom  del curso modelo de planificación los días viernes 6 de nov a las 6:30 pm,  06 de noviembre, en el coliseo Ivan Vassilev Todorov </t>
  </si>
  <si>
    <t xml:space="preserve">no </t>
  </si>
  <si>
    <r>
      <t xml:space="preserve">PZ111 Comedidamente solicito el diseño de la pieza gráfica principal del evento : 2do encuentro de semilleros de investigación en Administración ( trabajar bajo el modelo gráfico con el que se diseñaron las piezas de inscripción de ponencias y  logos ubicados en la parte inferior ) , como también la programación del evento (doc en excel)( sala 1 y sala 2)
posterior a eso , favor divulgar por medio de redes sociales institucionales , adjunto enlace de ingreso con la respectiva sala.
Sala 1: https://lobby.sar.ruav.edu.co/#/3QJ4AT2XDM2D
Sala 2: </t>
    </r>
    <r>
      <rPr>
        <u/>
        <sz val="10"/>
        <color rgb="FF1155CC"/>
        <rFont val="Arial"/>
      </rPr>
      <t>https://lobby.sar.ruav.edu.co/#/3QJ4NKH3K4C5</t>
    </r>
  </si>
  <si>
    <r>
      <rPr>
        <u/>
        <sz val="10"/>
        <color rgb="FF1155CC"/>
        <rFont val="Arial"/>
      </rPr>
      <t>https://drive.google.com/open?id=1juDy3piU6-oMisNo0a0DyZa8SEL2J6D1</t>
    </r>
    <r>
      <rPr>
        <sz val="10"/>
        <color rgb="FF000000"/>
        <rFont val="Arial"/>
        <scheme val="minor"/>
      </rPr>
      <t xml:space="preserve">, </t>
    </r>
    <r>
      <rPr>
        <u/>
        <sz val="10"/>
        <color rgb="FF1155CC"/>
        <rFont val="Arial"/>
      </rPr>
      <t>https://drive.google.com/open?id=1kq3hF4ibmiYkoZgcRzK3MwrNuNuKwYbp</t>
    </r>
    <r>
      <rPr>
        <sz val="10"/>
        <color rgb="FF000000"/>
        <rFont val="Arial"/>
        <scheme val="minor"/>
      </rPr>
      <t xml:space="preserve">, </t>
    </r>
    <r>
      <rPr>
        <u/>
        <sz val="10"/>
        <color rgb="FF1155CC"/>
        <rFont val="Arial"/>
      </rPr>
      <t>https://drive.google.com/open?id=1ea9goh-fOdFvUplnNBkIvhR2sM88dJ_M</t>
    </r>
  </si>
  <si>
    <t>Cenoide Lopez Chantre</t>
  </si>
  <si>
    <t>Cenoide López Chantre</t>
  </si>
  <si>
    <t>Divulgación de información, Cubrimiento de eventos, enviar a través de correo Arte "Pienso, por lo tanto, reciclo</t>
  </si>
  <si>
    <r>
      <t xml:space="preserve">Respetuosamente gestionar proyección  en las pantallas;  afiche "Pienso, por lo tanto, reciclo y Directorio telefónico entidades responsables del medio ambiente" revisión de videos de los siguientes enlaces: https://youtu.be/gLTyYygntL4 - https://youtu.be/l4SCbflSddQ-
https://youtu.be/d-b03pFg7UA - </t>
    </r>
    <r>
      <rPr>
        <u/>
        <sz val="10"/>
        <color rgb="FF1155CC"/>
        <rFont val="Arial"/>
      </rPr>
      <t>https://youtu.be/F71ewrts8mY</t>
    </r>
    <r>
      <rPr>
        <sz val="10"/>
        <color rgb="FF000000"/>
        <rFont val="Arial"/>
        <scheme val="minor"/>
      </rPr>
      <t xml:space="preserve"> -  youtu.be/1uU5qathCus.En caso de ser viables en su totalidad o parcialmente,  para proyectarlos en las mismas pantallas toda la jornada,  con motivo de la semana del autocuidado. 
Dia : Martes,  28 de Septiembre a partir de las 9:30 a.m. hasta las 3 :00 p.m. </t>
    </r>
  </si>
  <si>
    <t>Docentes, Estudiantes, Administrativos y contratistas, Visitantes ocasionales</t>
  </si>
  <si>
    <t>Ley antitabaco 1335 de 2009 y las que regulan el cuidado del medio ambiente que son muchas</t>
  </si>
  <si>
    <t>PZ110 - Carrete con tips de Esp. en Actividad Física. 
Mitos sobre la Actividad Física</t>
  </si>
  <si>
    <t>https://drive.google.com/open?id=1KY0zxKNxitLG779LK6n1k2thJQUktj_5</t>
  </si>
  <si>
    <t>Alejandra Ordóñez</t>
  </si>
  <si>
    <t xml:space="preserve">PZ112 - #OrgulloIUEND egresados 
Utiliza por favor las tres fotografías </t>
  </si>
  <si>
    <r>
      <t xml:space="preserve">https://drive.google.com/open?id=1GmldR6OWZVyONuWy9Kfd73MOLIoZBU6F, https://drive.google.com/open?id=19b9c4OyYYtVSm8agEDx90-rQFFLWojlY, </t>
    </r>
    <r>
      <rPr>
        <u/>
        <sz val="10"/>
        <color rgb="FF1155CC"/>
        <rFont val="Arial"/>
      </rPr>
      <t>https://drive.google.com/open?id=1ZEamxyHqeSO3VqD7cBaGFwu5DlbYKXqr</t>
    </r>
  </si>
  <si>
    <r>
      <t xml:space="preserve">Comedidamente solicito la divulgación de la pieza gráfica adjunta perteneciente al programa de Tecnología en Gestión deportiva  con el formulario de preinscripción .
</t>
    </r>
    <r>
      <rPr>
        <u/>
        <sz val="10"/>
        <color rgb="FF1155CC"/>
        <rFont val="Arial"/>
      </rPr>
      <t>https://forms.gle/BpWYRQf3vEe88iEq5</t>
    </r>
  </si>
  <si>
    <r>
      <rPr>
        <u/>
        <sz val="10"/>
        <color rgb="FF1155CC"/>
        <rFont val="Arial"/>
      </rPr>
      <t>https://drive.google.com/open?id=1hhpeddteE2CDwAN9UCWQOVP77LO-wFh4</t>
    </r>
    <r>
      <rPr>
        <sz val="10"/>
        <color rgb="FF000000"/>
        <rFont val="Arial"/>
        <scheme val="minor"/>
      </rPr>
      <t>, https://drive.google.com/open?id=1_t69dBFbPmHijeX45LHdtrpd_ZzrDBtd, https://drive.google.com/open?id=1qIxkibEF9pqEbuEQiQCRA53x7FkcWw06</t>
    </r>
  </si>
  <si>
    <t xml:space="preserve">Cordial Saludo. Respetuosamente agradezco divulgar la siguiente información. </t>
  </si>
  <si>
    <t>https://drive.google.com/open?id=15Wi2HmozFhBYo220VRZuvMkW_kTw0I5W</t>
  </si>
  <si>
    <t xml:space="preserve">Asunto: convocatoria "The Song Challenge is back!"
Texto:
Comunidad IU END 
El centro de idiomas y la Unidad de Bienestar Universitario te invita a  participar en el evento "The Song Challenge is back!" en el que podrás interpretar una canción en ingles. 
Realiza tu inscripción en el siguiente link: 
https://docs.google.com/forms/d/e/1FAIpQLSfbecwfijWfb3m3iWbH50MSrtWLJ68ZYUXDY4QZU-3TJJHHZQ/viewform
Mayor información en la IU END:
katherine.miranda@endeporte.edu.co/cultura@endeporte.edu.co/ Teléfono: 5500404 Ext.: 229
Te esperamos
Tener en cuenta:
1)Se enviará por correo la publicidad oficial, ¿se puede reenviar el correo a toda la comunidad?
2)Se puede anclar la imagen al formato de inscripción cuando se haga clic en la imagen?
Gracias 
</t>
  </si>
  <si>
    <t>https://drive.google.com/open?id=1HvRqBS-Z2uNXEQ3vz0mguGitCyCCx-ni</t>
  </si>
  <si>
    <t xml:space="preserve">Buenos días. Respetuosamente agradezco divulgar la siguiente información. 
La Red Colombiana para la Internacionalización de la Educación Superior, a la cual se encuentra vinculada la Escuela Nacional del Deporte lo invita a participar en el  Encuentro de Buenas Prácticas en Internacionalización de la Educación Superior,. El propósito del evento es generar un espacio de socialización de buenas prácticas y experiencias significativas en el proceso de internacionalización, para las comunidades administrativas y académicas de las IES.
Esta tercera versión que se realizará en formato virtual, conserva el propósito de generar un espacio de divulgación de buenas experiencias en internacionalización, favoreciendo la replicabilidad, seguimiento y sostenibilidad en otras IES.  En este año se ha tomado como línea base el Manual Iberoamericano de Buenas Prácticas en Internacionalización de la Organización de los Estados Iberoamericanos - OEI.
Cierre recepción de propuestas: octubre13
Comunicado de aceptación: octubre 22
Mayor información: internacionalizacion@endeporte.edu.co
Inscripciones: https://bit.ly/BPI-RCI-2021
</t>
  </si>
  <si>
    <t>https://drive.google.com/open?id=1cwBPNY8_6znNld2AZNs9Cze9PQTAGCMO</t>
  </si>
  <si>
    <t>Fernando Solarte</t>
  </si>
  <si>
    <t xml:space="preserve">quiero realizar un video de la acreditación de alta calidad </t>
  </si>
  <si>
    <t xml:space="preserve">PZ113 - Diseño para #OrgulloIUEND </t>
  </si>
  <si>
    <t>https://drive.google.com/open?id=1cfxbpYW50ZqrVtpJmGdKxKIJAQ4dF_Zc</t>
  </si>
  <si>
    <t>Se requiere la colaboración en el diseño de pieza gráfica, puntos de encuentro y su divulgación a toda la comunidad universitaria, durante esta semana y la próxima</t>
  </si>
  <si>
    <t>https://drive.google.com/open?id=1bJ0Dafrm-rNhgRrKtduM5XWmi8ENyDjW</t>
  </si>
  <si>
    <t>ley 1523 del 2012 y decreto 2153 del 2017</t>
  </si>
  <si>
    <t>PZ114 - Promoción oferta académica por Facultades</t>
  </si>
  <si>
    <t>https://drive.google.com/open?id=1QBbEnU8g-9P8tBQMknn9RlJ2C3BCGRO7</t>
  </si>
  <si>
    <t>Sebasti�n Betancourt Valencia</t>
  </si>
  <si>
    <t>Sebastian Betancourt</t>
  </si>
  <si>
    <t>PZ115 - Comedidamente solicito el diseño de la pieza principal del x simposio de marketing deportivo, para posteriormente divulgarse por medio de redes sociales, adjunto fotografías e información de ponentes.
Favor colocar los mismos logos que se colocaron en la pieza gráfica de inscripcion de ponentes.</t>
  </si>
  <si>
    <r>
      <t xml:space="preserve">https://drive.google.com/open?id=1pAHyxUrNnuoyVOpAz8nSgYGAUy_Pp1N4, https://drive.google.com/open?id=1Xd9vQSiGmSVwKmF6dziz0jKQfDTt_V2u, https://drive.google.com/open?id=1F8YgfeJ723eMpAI1lRdnjwHohQ1im3aO, https://drive.google.com/open?id=122vTDItg6ptV_BPvBYaR0wx4SVNj_uYo, https://drive.google.com/open?id=1ckX4MPwkX1O7Hn0EVBPo6Pem6zOE0pxy, https://drive.google.com/open?id=1XMLWq71Ff4PPTs6WbkyfKck1l__5Plio, </t>
    </r>
    <r>
      <rPr>
        <u/>
        <sz val="10"/>
        <color rgb="FF1155CC"/>
        <rFont val="Arial"/>
      </rPr>
      <t>https://drive.google.com/open?id=1cbC1q7QNeTXKwlNNOwp1sGNdDLf266G5</t>
    </r>
  </si>
  <si>
    <t xml:space="preserve">Una de las acciones para activar el convenio Endeporte - Unicamacho se enfocará en el programa de Tecnología en Deporte, el cual se encuentra en la fase de acciones previas para solicitar la acreditación. En tal sentido se ha diseñado el encuentro denominado Diálogo y práctica en la formación para el deporte que consta de 3 actividades, así: 
- Conversatorio Pasado, presente y futuro del balonpesado
- Taller Hidratación para la práctica deportiva
- Taller Primeros Auxilios en el deporte
En tal sentido respetuosamente agradezco su colaboración moderando el conversatorio que se realizará: 
Fecha: Jueves, 07 de octubre de 2021
Hora: entre 7:00 y 10:00am
Lugar: Auditorio José Fernando Arroyo Valencia 
Link para acceso: 
https://lobby.sar.ruav.edu.co/#/3QABV3XSOND1
Host alterno: 536712
A continuación sugiero el siguiente guion: 
En el marco del convenio de cooperación entre las Instituciónes Universitarias Antonio José Camacho y la Escuela Nacional del Deporte,  los programas Licenciatura en Ciencias del Deporte y la Educación Física y Tecnología en Deporte, ofrecen un saludo de bienvenida al encuentro Diálogos y prácticas en la formación para el deporte que ha sido diseñado para para fortalecer el aprendizaje de los estudiantes y comunidad que se vincula a través de 3 actividades:   Conversatorio pasado, presente y futuro del balón pesado que se realiza en esta mañana y los dos  talleres Hidratación para la práctica deportiva y Primeros Auxilios en el deporte, estas últimas programadas para el 16 y 28 del presente mes. Hoy damos la bienvenida al profesor Roberto Lozano Batalla, creador e inventor del balonpesado, deporte 100% colombiano creado en marzo de 1973 en el municipio de Buenaventura y reconocido un año después por Coldeportes. Tambien nos acompaña su hijo Ernesto Lozano Garcia, quien ?????????????????? y el docente Libardo Córdoba Rentería, quien ?????.  Asimismo ofrecemos un saludo a las personas que conectan a través de la plataforma zoom.  Sin más preámbulos damos inicio.......
Nota: en el trascurso de la semana compartiré las preguntas.
</t>
  </si>
  <si>
    <t>NA</t>
  </si>
  <si>
    <r>
      <t xml:space="preserve">ESTUDIAR EN EL EXTRANJERO  - 7 oct
Feria Virtual COLFUTURO Connect Live
Hable en privado con las mejores universidades de todo el mundo 
Mayor información: https://colfuturoconnect.live/
Registro en: </t>
    </r>
    <r>
      <rPr>
        <u/>
        <sz val="10"/>
        <color rgb="FF1155CC"/>
        <rFont val="Arial"/>
      </rPr>
      <t>https://app.brazenconnect.com/a/BMI/e/nODmK/login?&amp;_ga=2.213547985.477333460.1633108752-769451714.1633108752</t>
    </r>
  </si>
  <si>
    <t>https://drive.google.com/open?id=1NXS_whUHA3CKD-r-zOWR_FeoLvKrWGp9</t>
  </si>
  <si>
    <t>Solicito amablemente la difusión de las piezas publicitarias en todos los canales informativos institucionales</t>
  </si>
  <si>
    <r>
      <rPr>
        <u/>
        <sz val="10"/>
        <color rgb="FF1155CC"/>
        <rFont val="Arial"/>
      </rPr>
      <t>https://drive.google.com/open?id=1se6jlkHjinB7fowqeZck4TDcurS8CcGr</t>
    </r>
    <r>
      <rPr>
        <sz val="10"/>
        <color rgb="FF000000"/>
        <rFont val="Arial"/>
        <scheme val="minor"/>
      </rPr>
      <t xml:space="preserve">, </t>
    </r>
    <r>
      <rPr>
        <u/>
        <sz val="10"/>
        <color rgb="FF1155CC"/>
        <rFont val="Arial"/>
      </rPr>
      <t>https://drive.google.com/open?id=13gx9jWfr9MRR_iLUAUUu-jZuQmL9LMMJ</t>
    </r>
    <r>
      <rPr>
        <sz val="10"/>
        <color rgb="FF000000"/>
        <rFont val="Arial"/>
        <scheme val="minor"/>
      </rPr>
      <t>, https://drive.google.com/open?id=1ViUyPowcLUq9t9afyIPUt-115CqTHNbh, https://drive.google.com/open?id=1oGV9tewwp8YcytyGtiWV-h_8dCVI_CIR, https://drive.google.com/open?id=1WtIGuIG7JpKE55ue7YmQ_UMI-Drj7dE1</t>
    </r>
  </si>
  <si>
    <t xml:space="preserve">Divulgación información por las diferentes redes sociales institucionales:
Jornada de Vacunación COVID-19 y toma de Pruebas de Antígenos dirigida a la Comunidad Universitaria de la Escuela Nacional del Deporte los días:
- Miércoles 6 de Octubre de 2021
- Jueves 7 de Octubre de 2021
- Viernes 8  de Octubre de 2021
Desde las 8:00 am hasta las 12 del mediodía, desde la 1:00 pm hasta las 5:00 pm y desde las 6:00 hasta las 9:00 pm.
Por otro lado, es importante reforzar con la comunidad universitaria la importancia de la vacunación,  por lo que sugerimos la elaboración de piezas educativas relacionadas con los mitos y verdades de la vacunación, pueden tomar como referencia la información del video elaborado por los estudiantes de la práctica SST. 
</t>
  </si>
  <si>
    <t xml:space="preserve">JOSE </t>
  </si>
  <si>
    <r>
      <t xml:space="preserve">ASCUN CULTURA OCCIDENTE y la Universidad ICESI invitan a la transmisión en vivo del Festival Regional Universitario de la Canción. En esta oportunidad, la Institución Universitaria Escuela Nacional del deporte participará en la modalidad solista femenino con la estudiante de Tecnología en deporte Isabela González, en modalidad solista masculino participarán los estudiantes  Sebastián Moncayo  de Fisioterapia y Tomas concha del programa de Nutrición y dietética. En la modalidad canción inédita, con la canción "Mi universo" participará  la estudiante de Fisioterapia Ana María Vega.  Esperamos la conectividad de  toda la comunidad el próximo  viernes 8 octubre de 2021 a partir de las 4 pm para que apoyemos a nuestros compañeros en este evento artístico y cultural. 
Enlace de transmisión: </t>
    </r>
    <r>
      <rPr>
        <u/>
        <sz val="10"/>
        <color rgb="FF1155CC"/>
        <rFont val="Arial"/>
      </rPr>
      <t>https://www.icesi.edu.co/e/TransmisionEncuentroRegionalDeLaCancion</t>
    </r>
  </si>
  <si>
    <t>https://drive.google.com/open?id=1bSYC8eR9l5Mwy6eSoV8v6oK3OLVP9WiK</t>
  </si>
  <si>
    <t xml:space="preserve">PZ116 - Diseño de Roll Up (2x1mts) que tengo el logo en la parte superior y:
Somos educación superior de calidad pensada para ti
Facultad de Ciencias Económicas y de la Administración
Facultad de Ciencias de la Educación y del Deporte
Facultad de Salud y Rehabilitación
Página web
Redes Sociales
(Revisar si se pueden ubicar los sellos de Alta Calidad)
</t>
  </si>
  <si>
    <t>Estudiantes, Prensa, Ciudadanía en general</t>
  </si>
  <si>
    <t>Videos Rendición de Cuentas</t>
  </si>
  <si>
    <t>Video PAD</t>
  </si>
  <si>
    <t>Esnel Gonzalez</t>
  </si>
  <si>
    <t>Preproducción Promoción Tecnología en Deporte para el MEN.</t>
  </si>
  <si>
    <t>Yady Salazar</t>
  </si>
  <si>
    <t>Semana del Autocuidado</t>
  </si>
  <si>
    <t>PZ117 - Invitación a nueva jornada de vacunación. Utilizar las fotografías de las jornadas anteriores. 
Jornada de Vacunación y toma de Pruebas de Antígenos dirigida a la Comunidad Universitaria de la Escuela Nacional del Deporte los días:
- Miércoles 6 de Octubre de 2021
- Jueves 7 de Octubre de 2021
- Viernes 8  de Octubre de 2021
Desde las 8:00 a. m. hasta las 12:00 m., desde la 1:00 p. m. hasta las 5:00 p. m. y desde las 6:00 p. m. hasta las 9:00 p. m.</t>
  </si>
  <si>
    <t>PZ118 - Se solicita muy amablemente el diseño y difusión del taller de maquillaje en Halloween 2021 dirigido a hijos de funcionarios. Ver adjunto. Gracias 29 oct</t>
  </si>
  <si>
    <r>
      <rPr>
        <u/>
        <sz val="10"/>
        <color rgb="FF1155CC"/>
        <rFont val="Arial"/>
      </rPr>
      <t>https://drive.google.com/open?id=1MjSYaRvUM5STkARUB9E79qg-TGlMoHrz</t>
    </r>
    <r>
      <rPr>
        <sz val="10"/>
        <color rgb="FF000000"/>
        <rFont val="Arial"/>
        <scheme val="minor"/>
      </rPr>
      <t xml:space="preserve">, </t>
    </r>
    <r>
      <rPr>
        <u/>
        <sz val="10"/>
        <color rgb="FF1155CC"/>
        <rFont val="Arial"/>
      </rPr>
      <t>https://drive.google.com/open?id=1R3cgKplJpcZIhwHu0gVCegnpQxFa9v95</t>
    </r>
  </si>
  <si>
    <t>PZ119 - Solicitud únicamente de pieza grafica en pdf para Trivia Juegos olímpicos y paralímpicos Tokio  2020 (ver adjunto especificaciones) 21 oct</t>
  </si>
  <si>
    <t>https://drive.google.com/open?id=1W1Hq1oiZjUIN_5HqxscBr0BDaJq9qqRC</t>
  </si>
  <si>
    <t xml:space="preserve">Sebastián Betancourt </t>
  </si>
  <si>
    <t xml:space="preserve">PZ121 - Respetuosamente solicito el diseño exterior de la oficina de la facultad de ciencias económicas y de la administración, Facultad de salud y Rehabilitación y Facultad de las Ciencias de la Educación y del deporte. El objetivo es plasmarlo en vidrio templado y colocarlo al lado del ingreso de cada facultad. </t>
  </si>
  <si>
    <r>
      <rPr>
        <u/>
        <sz val="10"/>
        <color rgb="FF1155CC"/>
        <rFont val="Arial"/>
      </rPr>
      <t>https://drive.google.com/open?id=190fZPB-W7K-ajbDh5VP3dpbvjlGE_3Bx</t>
    </r>
    <r>
      <rPr>
        <sz val="10"/>
        <color rgb="FF000000"/>
        <rFont val="Arial"/>
        <scheme val="minor"/>
      </rPr>
      <t>, https://drive.google.com/open?id=1kx6rWinM7C5QhaL5MzocKlnsV14fHg9T, https://drive.google.com/open?id=12a4uQdB2yNAppmkkKTXl_k7Uf1XzeTri</t>
    </r>
  </si>
  <si>
    <t>PZ120 - Pieza grafica en pdf sobre Juegos tradicionales (ver adjunto)
Nota: solo la pieza grafica - 4 nov</t>
  </si>
  <si>
    <t>https://drive.google.com/open?id=1MoUa0iMGpJW5m4PLmU2aLPAEJ_ZMk_Y4</t>
  </si>
  <si>
    <t>Solicito amablemente la divulgación de las siguientes piezas publicitarias en el banner principal y las redes institucionales - 15 OCT</t>
  </si>
  <si>
    <r>
      <t xml:space="preserve">https://drive.google.com/open?id=1ha3nH-f6xxrMEnV1BvzRxm8BtZ5SOxWV, </t>
    </r>
    <r>
      <rPr>
        <u/>
        <sz val="10"/>
        <color rgb="FF1155CC"/>
        <rFont val="Arial"/>
      </rPr>
      <t>https://drive.google.com/open?id=1hwyq-rUoNMMtppGRDAkhwArOA0bG0Y1Y</t>
    </r>
    <r>
      <rPr>
        <sz val="10"/>
        <color rgb="FF000000"/>
        <rFont val="Arial"/>
        <scheme val="minor"/>
      </rPr>
      <t>, https://drive.google.com/open?id=1nqQaMPZ5Io9wejHeswBxzvtt9_uK66rW, https://drive.google.com/open?id=1_mt8DZbewCuUqOsax69sM2ZafvQVfCGm, https://drive.google.com/open?id=1cKKWZTP6p_boj54Qz5rsRs2KrlmVuhw-</t>
    </r>
  </si>
  <si>
    <t>solicito amablemente la publicación de las siguientes piezas publicitarias en el banner principal y las redes institucionales - 8 OCT</t>
  </si>
  <si>
    <r>
      <t xml:space="preserve">https://drive.google.com/open?id=1Ci6Tljc3KwNB3oDPUu0yqIP2O1FlfxCP, https://drive.google.com/open?id=18FtOBdKX6279lIy1su6Flsakxp2SA0Dj, https://drive.google.com/open?id=1MkcgP1X4XbHrITWweD3MyXHakSFrJe0C, </t>
    </r>
    <r>
      <rPr>
        <u/>
        <sz val="10"/>
        <color rgb="FF1155CC"/>
        <rFont val="Arial"/>
      </rPr>
      <t>https://drive.google.com/open?id=1zurw4_3K_0KaZtsAijYR16VfnYLg63sX</t>
    </r>
    <r>
      <rPr>
        <sz val="10"/>
        <color rgb="FF000000"/>
        <rFont val="Arial"/>
        <scheme val="minor"/>
      </rPr>
      <t xml:space="preserve">, </t>
    </r>
    <r>
      <rPr>
        <u/>
        <sz val="10"/>
        <color rgb="FF1155CC"/>
        <rFont val="Arial"/>
      </rPr>
      <t>https://drive.google.com/open?id=155xBGhEDr4SEJqo_yTjCGufZNrnldjad</t>
    </r>
  </si>
  <si>
    <t>Respetuosamente solicito que por favor se coloque el link de preinscripción a la Especialización en Mercadeo Deportivo y la Tecnología en Gestión Deportiva en la página web, arriba de la información de plan de estudios y criterios de admisión. Gracias.</t>
  </si>
  <si>
    <t>https://drive.google.com/open?id=1K9f2Bylhg4N8fCn1LvaQVRZ0IN6Fr1hW</t>
  </si>
  <si>
    <t xml:space="preserve">julian oswaldo acosta </t>
  </si>
  <si>
    <t xml:space="preserve">por favor divulgar esa información en las diferentes redes y plataformas  </t>
  </si>
  <si>
    <r>
      <rPr>
        <u/>
        <sz val="10"/>
        <color rgb="FF1155CC"/>
        <rFont val="Arial"/>
      </rPr>
      <t>https://drive.google.com/open?id=1oUHKjJhqCGNr_2RVawKc95R_OS7lIPgf</t>
    </r>
    <r>
      <rPr>
        <sz val="10"/>
        <color rgb="FF000000"/>
        <rFont val="Arial"/>
        <scheme val="minor"/>
      </rPr>
      <t>, https://drive.google.com/open?id=1imYcfEkW4MQm7KTXiqNvcCFAijkJ_OCJ, https://drive.google.com/open?id=1dypS03IRs3YSSIceJs5pYOj4bJnF9kbJ, https://drive.google.com/open?id=1HqK7yuFkbq0eIqhtUWvw8na_IwAtzU3W</t>
    </r>
  </si>
  <si>
    <t xml:space="preserve">Docentes, Estudiantes, Administrativos y contratistas, Ciudadanía en general, graduados </t>
  </si>
  <si>
    <t xml:space="preserve">Solicito amablemente la divulgación de las siguientes piezas publicitarias en el banner principal y las redes sociales institucionales  </t>
  </si>
  <si>
    <r>
      <t xml:space="preserve">https://drive.google.com/open?id=1ws_yOq8XHngrDp2wS1UG5B3SzWdAPK0i, https://drive.google.com/open?id=1o7tyv-pV3tPrHMI60sRLDtm8arulfEjb, https://drive.google.com/open?id=1Ce0B56811iBMe3fIYaY4mRiIesoVPLhj, </t>
    </r>
    <r>
      <rPr>
        <u/>
        <sz val="10"/>
        <color rgb="FF1155CC"/>
        <rFont val="Arial"/>
      </rPr>
      <t>https://drive.google.com/open?id=1Bp28N_pRtT6VNCpk12JCGIuCJgVN8tFg</t>
    </r>
    <r>
      <rPr>
        <sz val="10"/>
        <color rgb="FF000000"/>
        <rFont val="Arial"/>
        <scheme val="minor"/>
      </rPr>
      <t xml:space="preserve">, </t>
    </r>
    <r>
      <rPr>
        <u/>
        <sz val="10"/>
        <color rgb="FF1155CC"/>
        <rFont val="Arial"/>
      </rPr>
      <t>https://drive.google.com/open?id=12UHl1jNEyOxmKxixRKDNhO72JHpdAGx6</t>
    </r>
  </si>
  <si>
    <t xml:space="preserve">Cambio valor de matricula </t>
  </si>
  <si>
    <t>Respetuosamente solicito el cambio del valor de matricula académica en la pagina web, de la Tecnología en Gestión Deportiva. Los precios de las matriculas de las tecnologías serán iguales de acuerdo a los derechos pecuniarios. Valor $2.283.935</t>
  </si>
  <si>
    <t>Claudia Anyeli Cárdenas Vasquez</t>
  </si>
  <si>
    <t>Grabación Video</t>
  </si>
  <si>
    <t>Grabación de Video sobre uso de los dispositivos del aula para la alternancia. Hora de la cita 9:00 a.m.</t>
  </si>
  <si>
    <t>PZ122 - Torneo Tenis de mesa</t>
  </si>
  <si>
    <t>Gestión Ambiental</t>
  </si>
  <si>
    <t xml:space="preserve">Carlos Andrés Hernández Cifuentes </t>
  </si>
  <si>
    <t>Solicitud de creación del link, mediante el cual podamos mostrar nuestro proyecto de la planta de autogeneración solar  fotovoltaica.</t>
  </si>
  <si>
    <t>https://drive.google.com/open?id=1uzLmoxeQ-5_ZsiDbKZyi2bC9knixRONM</t>
  </si>
  <si>
    <t>RUCAS (Red Universitaria de Campus Sostenible).</t>
  </si>
  <si>
    <t>Ajustes en pieza gráfica</t>
  </si>
  <si>
    <t xml:space="preserve">PZ123 - Solicito la corrección del portafolio de salud que se encuentra actualmente en la página de Bienestar, para corregir los siguientes puntos:
HORARIO SERVICIO MEDICO 
Natalia Mora 
Lunes a viernes 
8.30 A 12.30  y  2.00 A 4.00 PM
Nestor Raúl Henao 
Martes, miércoles y jueves 
4.00 A 6.00 PM
HORARIO ENFERMERÍA 
Kelly Julieth Calle Estrada -  Ingrid Johanna Machado Morales
Lunes a  viernes 
8.00 AM A 7.00 PM  - Jornada continua  
Cuando las correcciones estén hechas, por favor enviar un correo para aprobarlo y colgarlo a la página web.
</t>
  </si>
  <si>
    <t xml:space="preserve">ASCUN CULTURA OCCIDENTE y la Universidad ICESI invitan al Encuentro Regional Universitario de la Canción el viernes 8 de octubre a partir de las 4:00pm. En esta oportunidad, la IU Escuela Nacional del deporte participará en la modalidad solista femenino con la estudiante Isabela González del programa de Tecnología en deporte, en la modalidad solista masculino con los estudiantes Tomas concha de Nutrición y dietética y Sebastián Moncayo de fisioterapia. En la modalidad  canción inédita participará la estudiante de Fisioterapia Ana María Vega  con la canción "Mi universo".
Enlace de transmisión: https://www.icesi.edu.co/e/TransmisionEncuentroRegionalDeLaCancion
 </t>
  </si>
  <si>
    <t>https://drive.google.com/open?id=1_4z23rmye8hbWxETH99n_4eZy03ewZ24</t>
  </si>
  <si>
    <t xml:space="preserve">PZ124 - Pieza gráfica para historias y boletines (medida intranet) alusivo al Día Mundial de la Terapia  Ocupacional 27 de oct. "Cambiando vidas desde la ocupación" </t>
  </si>
  <si>
    <t>PZ125 - Diseño de piezas para la clasificación de residuos.</t>
  </si>
  <si>
    <t>https://drive.google.com/open?id=1h_ca-IGSWUR_tD1LunC1-_j61BAZzFr7</t>
  </si>
  <si>
    <t>Resolución 2184 de 2019.</t>
  </si>
  <si>
    <t xml:space="preserve">PZ126 - Respetuosamente solicito el diseño de las piezas graficas del evento virtual FERIA ENDPRENDE, Fecha: 11 de noviembre, Hora: 2:00 pm. por favor utilizar los mismos logos que se colocaron en la 5ta feria empresarial. Gracias. </t>
  </si>
  <si>
    <t>https://drive.google.com/open?id=11yaU25OmZCNYaGPhUiSKNbcZb6f6FqvW</t>
  </si>
  <si>
    <t>PZ127 - Renovación de flayer promocional digital de administración de empresas.</t>
  </si>
  <si>
    <t>https://drive.google.com/open?id=1L8tgH_7_nzFG4LrD4ZeKiMZmjrh7JC6T</t>
  </si>
  <si>
    <t>DIEGO FERNANDO CARABALI CUENCA</t>
  </si>
  <si>
    <t>Diego Fernando Carabali Cuenca</t>
  </si>
  <si>
    <t>PZ144 - Desde la decanatura de la Facultad de Salud y Rehabilitación de la IUEND quieremos recordarle a nuestros estudiantes los canales de comunicación remotos que tenemos, por medio de los cuales podemos ayudarte con tus inquietudes y apoyarte en el direccionamiento de tus inquietudes y procesos academicos.
PBX. 554 04 04 Ext. 124 y 127
- Nutrición y Dietética - Asistente administrativo - Diego Fernando Carabali Cuenca - diego.carabali@endeporte.edu.co
- Fisioterapia coordinadora - Alexandra Mafla Collazos - fisioterapia@endeporte.edu.co
- Terapia Ocupacional coordinadora - Diana Ximena Martinez Arce - terapiaocupacional@endeporte.edu.co
- Postgrados coordinadora - Sandra Balseca - postgradosfacsalud@endeporte.edu.co
- Facultad Salud y Rehabilitación Asistente Administrativo - Diana Garcia Calvache - diana.garcia@endeporte.edu.co</t>
  </si>
  <si>
    <t xml:space="preserve">Por favor realizar un boletín de prensa  sobre el Festival Regional Universitario de la Canción ASCUN CULTURA OCCIDENTE con la información adjunto INCLUIDA LA FOTO.
Nota: si lo consideran pueden acompañar el boletín con imágenes de la grabación, los participantes están en el siguiente link y en los siguientes tiempos :
https://www.youtube.com/watch?v=YQous9pIAtc
Isabela González 1hora y50 min
Ana Maria Vega: 1 hora y 59 min 
Sebastián Moncayo 2 horas y 15 min 
Tomas Concha: 2 horas y 33 min 
Gracias </t>
  </si>
  <si>
    <r>
      <rPr>
        <u/>
        <sz val="10"/>
        <color rgb="FF1155CC"/>
        <rFont val="Arial"/>
      </rPr>
      <t>https://drive.google.com/open?id=1uBKIqdwQsM-RVxUh2jtJde_N9E7tfU40</t>
    </r>
    <r>
      <rPr>
        <sz val="10"/>
        <color rgb="FF000000"/>
        <rFont val="Arial"/>
        <scheme val="minor"/>
      </rPr>
      <t xml:space="preserve">, </t>
    </r>
    <r>
      <rPr>
        <u/>
        <sz val="10"/>
        <color rgb="FF1155CC"/>
        <rFont val="Arial"/>
      </rPr>
      <t>https://drive.google.com/open?id=1NwmQuzmqgf5IKfC_sBKtZuH47b_KTXRa</t>
    </r>
  </si>
  <si>
    <t xml:space="preserve">PZ143 - Cordial  saludo
Solicito comedidamente realizar el diseño de un folleto digital con  el esquema de vacunación, ya que se debe enviar a los estudiantes de manera urgente para el día 13 de octubre, agradezco su colaboración. 
Quedo atenta 
</t>
  </si>
  <si>
    <t>https://drive.google.com/open?id=1PL1G4LsmeWrrVJbFPWStZJ1K1EZa33hy</t>
  </si>
  <si>
    <t xml:space="preserve">Solo enviarlo a yady.salazar@endeporte.edu.co para revisión. Gracias </t>
  </si>
  <si>
    <t>No Aplica</t>
  </si>
  <si>
    <t>Shirley Manrique</t>
  </si>
  <si>
    <t>Formulario de caracterización de género (MEN)</t>
  </si>
  <si>
    <t>Desde el MEN se está realizando la caracterización de las IES con respecto a temas de género, algunas preguntas las puede responder la oficina de comunicaciones. 
El viernes pasado se compartió la matriz a través de google drive.</t>
  </si>
  <si>
    <t>Datos que serán enviados al MEN</t>
  </si>
  <si>
    <t>Lineamientos del MEN</t>
  </si>
  <si>
    <r>
      <t xml:space="preserve">Se requiere enviar nuevamente el link de la encuesta de seguimiento Covid - 19 y Vacunación a todos los estudiantes para que por favor, todos la diligencien nuevamente, esta información constantemente es solicitada por el Ministerio de Educación y de Salud. 
LINK: </t>
    </r>
    <r>
      <rPr>
        <u/>
        <sz val="10"/>
        <color rgb="FF1155CC"/>
        <rFont val="Arial"/>
      </rPr>
      <t>https://forms.gle/PW4VGrgzDhcTrakE6</t>
    </r>
    <r>
      <rPr>
        <sz val="10"/>
        <color rgb="FF000000"/>
        <rFont val="Arial"/>
        <scheme val="minor"/>
      </rPr>
      <t xml:space="preserve">
</t>
    </r>
  </si>
  <si>
    <t>Divulgación de información, Creación de botón intranet</t>
  </si>
  <si>
    <t>Cordial saludo, se solicita crear en la intranet dentro del botón de "servicios" un botón que se llame "comités" en donde aparezcan las fotos y cargos de los funcionarios que pertenecen a los diferentes comités de la Institución, en este caso el de convivencia laboral y el de Copasst, para lo cual se anexan las resoluciones con los miembros integrantes.</t>
  </si>
  <si>
    <r>
      <rPr>
        <u/>
        <sz val="10"/>
        <color rgb="FF1155CC"/>
        <rFont val="Arial"/>
      </rPr>
      <t>https://drive.google.com/open?id=1ap6ultqOkdYatRDiaX6Ci607396Gpz-P</t>
    </r>
    <r>
      <rPr>
        <sz val="10"/>
        <color rgb="FF000000"/>
        <rFont val="Arial"/>
        <scheme val="minor"/>
      </rPr>
      <t xml:space="preserve">, </t>
    </r>
    <r>
      <rPr>
        <u/>
        <sz val="10"/>
        <color rgb="FF1155CC"/>
        <rFont val="Arial"/>
      </rPr>
      <t>https://drive.google.com/open?id=1JP5_oBbjW1kxFTTGixwHUQzcI7RDTacE</t>
    </r>
  </si>
  <si>
    <t>El fin es que la gente identifique a los integrantes de estos comités en caso de requerir de su ayuda</t>
  </si>
  <si>
    <t>Sebastián Betancourt V.</t>
  </si>
  <si>
    <t xml:space="preserve">Respetuosamente solicito la participación durante la semana del 19 martes al 25 lunes. En el cubrimiento para toma de fotografías y souvenirs para open house con instituciones educativas CASD. Los estudiantes estarán en la I.U.E.N.D a las 8:30 am hasta las 10:30 am, por día participaran 45 estudiantes, para un total de 225 estudiantes. </t>
  </si>
  <si>
    <t>PZ142 - Diseño pieza para informar a los estudiantes sobre las pruebas Saber Pro
Estudiante
Si te encuentras próximo a presentar las pruebas Saber Pro recuerda consultar la plataforma del ICFES
Valida la fecha y hora de tu examen porque se han presentado algunos cambios.</t>
  </si>
  <si>
    <r>
      <t xml:space="preserve">Realizar divulgación sobre la estudiante Isabela Gonzalez Santibañez del programa académico Tecnología en Deporte de cuarto semestre esta representando a la Institución  con el apoyo del Centro de Idiomas y logró pasar a la final del Song Challenge, el cual es un evento realizado por la Universidad Autónoma de Occidente. La final será el 25 de octubre a las 5:00 p.m. y las personas que deseen acompañarla pueden registrarse a través del siguiente enlace </t>
    </r>
    <r>
      <rPr>
        <u/>
        <sz val="10"/>
        <color rgb="FF1155CC"/>
        <rFont val="Arial"/>
      </rPr>
      <t>https://docs.google.com/forms/d/e/1FAIpQLSehunchnRO7qvNVSghM25pRibzfrvDsuWFw38xiHmSmzuz9Hw/viewform</t>
    </r>
  </si>
  <si>
    <r>
      <t xml:space="preserve">https://drive.google.com/open?id=1L6OvhwwNk9QPJL1dkMP7IokFsk9wNm1Y, https://drive.google.com/open?id=1k1NtmC-kx5ucxCj2y1pf2QR4wHaHOX8q, </t>
    </r>
    <r>
      <rPr>
        <u/>
        <sz val="10"/>
        <color rgb="FF1155CC"/>
        <rFont val="Arial"/>
      </rPr>
      <t>https://drive.google.com/open?id=1F2x4cALL0SnIJzWnNleDQOP9EPzEFHgD</t>
    </r>
  </si>
  <si>
    <t>Inclusión en la página web</t>
  </si>
  <si>
    <t xml:space="preserve">Por favor incluir en la página web institucional, específicamente en el apartado del Centro de Idiomas este enlace para solicitud de Paz y Salvo 
https://forms.gle/4ucB5WjSjZ57RDpK9 
Es importante incluir una nota aclaratoria que solo deben diligenciarlo aquellos estudiantes que tienen inglés por fuera de su malla curricular y que para los que sí la tienen no es necesario realizar dicha solicitud. </t>
  </si>
  <si>
    <t>Divulgación de información, Cubrimiento de eventos, Transmisión en vivo por plataforma Zoom</t>
  </si>
  <si>
    <t>1)Se solicita divulgación de esta actividad en las redes sociales institucionales, Página Institucional e Instagram. a aprtir del lunes 18/10/2021.
2)Se solicita el cubrimiento del Evento el día 21 de Octubre/2021. 
3)La transmisión en vivo del evento en el horario de 4.00 - 7.30 pm a través de plataforma Zoom el día 21 de Octubre/2021. 
4)Elaboración de la nota del desarrollo del Evento. El lunes 25/10/2021</t>
  </si>
  <si>
    <t>https://drive.google.com/open?id=1IuPFJHaFFiSHiV5KTfcO23tMP7kjaQ3Z, https://drive.google.com/open?id=1-nSeKNGAemW2i-YsrCXPlc8fblFmZf21</t>
  </si>
  <si>
    <t>Docentes, Estudiantes, Egresados y estudiantes de los ultimos semestres</t>
  </si>
  <si>
    <t>Cubrimiento de eventos, Elaboración de Nota del Evento para página Institucional y Video para Redes sociales y Facebook</t>
  </si>
  <si>
    <t>Se requiere:
1) Cubrimiento con imágenes y registro de video de la Semifinal y Final del Torneo de FutSala para Egresados los días Lunes 25 y Miércoles 27 de octubre/2021 en los horarios de 6.00 - 9.00 pm. En el Coliseo 
2) Nota del evento para la página Institucional y redes sociales institucionales
Lunes 25 y Miércoles 27 de octubre/2021 
6.00 - 9.00 pm. En el Coliseo Mundialista</t>
  </si>
  <si>
    <r>
      <t xml:space="preserve">Cordial Saludo. Ofrezco disculpas por enviar este mensaje sobre el tiempo, hace unos minutos lo recibí y al considerar las preguntas de los estudiantes y egresados considero prudente su divulgación. 
¿Buscas opciones de estudio con instituciones canadienses y quieres conocer el proceso para solicitar un permiso de estudio?   
Regístrate y participa en la sesión informativa virtual realizada por la Embajada de Canadá en Colombia y IRCC (Ministerio de Migración, Refugiados y Ciudadanía de Canadá). 
En esta sesión se responderán sus preguntas e inquietudes específicas acerca de trabajar durante los estudios en Canadá.
Fecha: miércoles 20 de octubre 2021
Hora: 10:00 a.m.
Enlace para registrarse: </t>
    </r>
    <r>
      <rPr>
        <u/>
        <sz val="10"/>
        <color rgb="FF1155CC"/>
        <rFont val="Arial"/>
      </rPr>
      <t>https://bit.ly/3p0vdGy</t>
    </r>
  </si>
  <si>
    <t>Luz Adriana Hernandez</t>
  </si>
  <si>
    <t>Erica Sarria</t>
  </si>
  <si>
    <t>Edición de videos, Creación de video para visita de Pares Académicos</t>
  </si>
  <si>
    <t>Se solicita la creación de un video de recorrido institucional y la edición de un video con las normas de bioseguridad para atender la visita de pares para el programa de Terapia Ocupacional. Se adjunta un word con el requerimiento de los espacios para el recorrido y de igual forma se adjunta el video de bioseguridad que se presentó en su momento con la solicitud de que se agregue el proceso que se está realizando actualmente para el ingreso de los estudiantes a la institución. La fecha en la que se requiere tener listos estos videos es para el 26 de octubre de 2021. De igual forma, se incluye un video de recorrido institucional que se utilizó en una visita pero requiere hacerse nuevamente, porque se deben incluir más espacios y actualizarlo.</t>
  </si>
  <si>
    <r>
      <rPr>
        <u/>
        <sz val="10"/>
        <color rgb="FF1155CC"/>
        <rFont val="Arial"/>
      </rPr>
      <t>https://drive.google.com/open?id=1NJtyXFMSth85kb4SKM9QoVN4J2XgFddk</t>
    </r>
    <r>
      <rPr>
        <sz val="10"/>
        <color rgb="FF000000"/>
        <rFont val="Arial"/>
        <scheme val="minor"/>
      </rPr>
      <t>, https://drive.google.com/open?id=1uR63iDXY6l1FLTfVYTltWDCeYaZR31GI, https://drive.google.com/open?id=1fAklIr2QMnFGYasMuLyA1-Rjf2NGHlRJ</t>
    </r>
  </si>
  <si>
    <t>Pares Académicos</t>
  </si>
  <si>
    <t>Es requerida para dar cumplimiento al decreto 1330 del Ministerio de educación</t>
  </si>
  <si>
    <t xml:space="preserve">Señores comunicaciones 
Cordial saludo 
Se requiere la difusión  a toda la comunidad IU END vía E-mail de una encuesta de interés de los cursos de extensión  de Bellas Artes 2021-2. Ver adjunto
Gracias  </t>
  </si>
  <si>
    <r>
      <rPr>
        <u/>
        <sz val="10"/>
        <color rgb="FF1155CC"/>
        <rFont val="Arial"/>
      </rPr>
      <t>https://drive.google.com/open?id=1n1ZSRHBbgxvQSiBR5VMQlwSCXw_SeS5X</t>
    </r>
    <r>
      <rPr>
        <sz val="10"/>
        <color rgb="FF000000"/>
        <rFont val="Arial"/>
        <scheme val="minor"/>
      </rPr>
      <t>, https://drive.google.com/open?id=1Kj9iB6aUAtUVeRfCwn8Y83UWhcByRo-Z</t>
    </r>
  </si>
  <si>
    <t>Edición de videos, Con la respectiva Nota para ser publicadas en nuestra red de Facebook</t>
  </si>
  <si>
    <t>PZ141 - Se requiere la elaboración de un video (máximo 1.30 minutos) que dé razon de este torneo en el cual participan egresadas en calidad de deportistas y el entrenador y el fisioterapeuta son egresados de nuestra institución.
Copa CHICAS SUPERPODEROSAS
Dentro del marco de la Copa Chicas Superpoderosas categoría libre avanzado, disputada en la cancha, “La Primavera”. La selección IU END finalizó invicta la fase de grupos, cerrando la última fecha ganándole a la Escuela Carlos Sarmiento Lora con un marcador de 3-1, donde nuestras dos egresadas se reportaron con gol, Leidy Tatiana Ordoñez (2 goles) y María Alejandra Garzón (1 gol). Con 15 puntos de 15 posibles, la selección universitaria se afianzó en el primer puesto y aseguró su participación en la siguiente ronda, recibiendo solamente 3 goles en los 5 partidos disputados. Cabe resaltar la participación de 9 egresadas de la END.
- Leidy Tatiana Ordóñez, Ana María Antonia Marín, Nancy Ángulo Quiñonez, Fátima Montaño Rentería, Catalina Gamboa Patiño, Adriana Liscano Álvarez, Diana Patricia Torrente, Jenny Cifuentes Torres (Programa Profesional en Deporte). María Alejandra Garzón (Programa Nutrición y Dietética) y el cuerpo técnico también Egresados de nuestra Institución Jeison Guzman Parra  (Programa Profesional en Deporte , Mauricio Unda (Programa Fisioterapia)</t>
  </si>
  <si>
    <r>
      <rPr>
        <u/>
        <sz val="10"/>
        <color rgb="FF1155CC"/>
        <rFont val="Arial"/>
      </rPr>
      <t>https://drive.google.com/open?id=1JaUOcP5oraCe9f4ubM7IpwvWnHPbA_Ed</t>
    </r>
    <r>
      <rPr>
        <sz val="10"/>
        <color rgb="FF000000"/>
        <rFont val="Arial"/>
        <scheme val="minor"/>
      </rPr>
      <t>, https://drive.google.com/open?id=15IAuqk9Ro7sKAdBFchzg-SiJ44raXgx3, https://drive.google.com/open?id=135amkcEjMcNHZHAtcuVaojdV9wifw6mM, https://drive.google.com/open?id=1Cd-g6zJT61xoXSxXN-ggkEe-NJD_ac__, https://drive.google.com/open?id=1675XuIprs-EVC96h8ZpqZuHu5vELEzLM, https://drive.google.com/open?id=1LNm75eY-62EbKy0VankQoO_5ezzsd05u</t>
    </r>
  </si>
  <si>
    <t>Cubrimiento de eventos, Edición de videos</t>
  </si>
  <si>
    <t>Laboratorio de Preparación de Alimentos</t>
  </si>
  <si>
    <t>PZ128 - Diseño de agradecimiento a Luz Marina Cuellar por Eucoles (Formato stories y tarjeta de correo electrónico)</t>
  </si>
  <si>
    <t xml:space="preserve">PZ129 - Diseño de Backing con imagen institucional para grados. Medidas 3x2 </t>
  </si>
  <si>
    <t>Martha Patricia Morales Flórez</t>
  </si>
  <si>
    <t>Elaboración del arte de la pieza adjunta (25X15) tamaño sugerido</t>
  </si>
  <si>
    <t>https://drive.google.com/open?id=1FCsABPLvO3QUVTqlM-BZRwsIylhPm8oj</t>
  </si>
  <si>
    <t>Ley 1335 de 2009 (antitabaco)</t>
  </si>
  <si>
    <t>AREA DE ARTE Y CULTURA</t>
  </si>
  <si>
    <t xml:space="preserve">Correo electrónico a toda la comunidad IU END asi:
Asunto:
Pre-inscripción cursos de extensión Bellas artes  2021-2
Texto: 
Comunidad IU END 
Cordial saludo 
La Unidad de Bienestar Universitario invita a toda  la comunidad a la pre-inscripción de los Cursos de extensión en el marco del  convenio entre  el Instituto departamental de Bellas Artes y la Institución Universitaria Escuela Nacional del deporte.
Por favor diligenciar el formulario de pre-inscripción  hasta el 25 octubre 6:00 pm aquí: 
https://forms.gle/kowVbXqB1UtY6YUi7
También puedes ver la oferta del convenio interinstitucional en el archivo adjunto
 Para mayor información puedes escribir un correo electrónico a cultura@endeporte.edu.co, acercarte a la Unidad de Bienestar Universitario, Área de Arte y Cultura o llamar al 5540404 Ext. 229
Gracias 
**Adjuntar portafolio en pdf
</t>
  </si>
  <si>
    <t>https://drive.google.com/open?id=1Ag_O6HcIReX9M0kuBu3mIJkjrQsOXzUD</t>
  </si>
  <si>
    <t xml:space="preserve">Cordial saludo, 
solicito su valioso apoyo con la difusión de la actividad adjunta, programación y pieza a través de boletines institucionales, </t>
  </si>
  <si>
    <r>
      <t xml:space="preserve">https://drive.google.com/open?id=1oUZp-8GJ4QxZKMeLYlFw9Gxr39nGU0lW, </t>
    </r>
    <r>
      <rPr>
        <u/>
        <sz val="10"/>
        <color rgb="FF1155CC"/>
        <rFont val="Arial"/>
      </rPr>
      <t>https://drive.google.com/open?id=1Hm2TttlBIZi3c8xnBao2OjIS-VtcXmsW</t>
    </r>
  </si>
  <si>
    <t>Cubrimiento de eventos, Registro Fotográfico, Entrevistas Cortas, Edición de Video</t>
  </si>
  <si>
    <t>Se solicita Acompañamiento para la semi final y final del torneo de FutSala para Egresados a realizarse el próximo lunes 25 y miércoles 27 de octubre/2021 en el horario de 6.30 pm a 9.00 pm en la instalaciones de nuestro Coliseo Mundialista. por lo anterior se precisa acompañamiento antes, y durante estos partidos, Registro fotográfico, entrevista corta a algunos de nuestros egresados, realización de un video recopilatorio de varios momentos de nuestro Torneo</t>
  </si>
  <si>
    <t>Docentes, Estudiantes, Administrativos y contratistas, Ciudadanía en general, egresados.</t>
  </si>
  <si>
    <t>Diseño señalética sótanos</t>
  </si>
  <si>
    <t>Divulgación de información, Diseño de piezas gráficas, Edición de videos</t>
  </si>
  <si>
    <t xml:space="preserve">Comedidamente le solicito el favor de enviar una campaña para que los funcionarios contesten los teléfonos al llamado de la respectiva extensión. </t>
  </si>
  <si>
    <t>comedidamente me permito solicitar la actualización de las extensiones y su respectiva socialización, asimismo la actualización en la página web institucional.</t>
  </si>
  <si>
    <t>ARTE Y CULTURA</t>
  </si>
  <si>
    <t xml:space="preserve">PZ136 - Se solicita una pieza grafica para la realización se la semana de la Interculturalidad con la información adjunto Y 7 afiches por evento.
Gracias </t>
  </si>
  <si>
    <t>https://drive.google.com/open?id=16ylKeFpfsDLQ3EGiN0JacAescQbETvi2</t>
  </si>
  <si>
    <t>Lina Marcela Velez Sanchez</t>
  </si>
  <si>
    <t>LA ESCUELA NACIONAL DEL DEPORTE HACE SU CONTRIBUCIÓN HACIA EL MEDIO AMBIENTE MEDIANTE LA PARTICIPACIÓN DE DOCENTES Y ESTUDIANTES EN LA ORGANIZACIÓN DE EVENTOS DEPORTIVOS SUSTENTABLES
El tema del legado ambiental y de sustentabilidad es pilar de la Catedra Olímpica que se conforma por los cursos de Historia del deporte, Valores Olímpicos, Administración deportiva y Ampliación de Dirección de Programas Deportivos, donde la enseñanza a través de los valores permite vincular a los estudiantes mediante el voluntariado; conociendo de primera mano el desarrollo de eventos sustentables y amigables con el ambiente.
Con la participación de la Doctora Claudia Fernanda Núñez, Docente de la Catedra Olímpica de la Institución Universitaria Escuela Nacional del Deporte y Directora del área de Legado y Sustentabilidad de los Juegos y se desarrolló el pasado 12 de octubre la actividad “Sembraton Nacional” para conmemorar el día mundial del árbol mediante la siembra de 3.500 árboles en la cuenca del rio cauca, de esta manera se logró que cada uno de los deportistas que participarán compense su huella de carbono, lo que determina la sostenibilidad ambiental de los juegos.
Desde la organización de los I Juegos Panamericanos Junior Cali-Valle 2021 que se realizarán del 25 de Noviembre al 5 de Diciembre, se generan estrategias para presentar al mundo a través de la organización de eventos sustentables que generan como parte del legado ambiental cambio climático y mitigación de la huella de carbono. El área de legado y sustentabilidad trabaja para que los Juegos permitan vivir en la memoria de los 3500 deportistas que estarán representando a los 51 países participantes; donde La directora del área señalo: “los 3.500 deportistas del continente y sus delegaciones que se congregarán en los juegos, recibirán este mensaje que se espera sea replicado a nivel global para la protección del planeta”</t>
  </si>
  <si>
    <r>
      <rPr>
        <u/>
        <sz val="10"/>
        <color rgb="FF1155CC"/>
        <rFont val="Arial"/>
      </rPr>
      <t>https://drive.google.com/open?id=1Wy2YlkQ73qg3FmiJKdmOXB2b0PTZh2bq</t>
    </r>
    <r>
      <rPr>
        <sz val="10"/>
        <color rgb="FF000000"/>
        <rFont val="Arial"/>
        <scheme val="minor"/>
      </rPr>
      <t>, https://drive.google.com/open?id=1isn-KdWhgu1aPUoENHI5j_nsXU54PgTf, https://drive.google.com/open?id=1W5667Yk376AqastRkbSNTHGR7w0-6afK</t>
    </r>
  </si>
  <si>
    <t>no aplica</t>
  </si>
  <si>
    <t xml:space="preserve">Divulgación de información, Cubrimiento de eventos, trasmisión por canal de youtube de la institución </t>
  </si>
  <si>
    <t xml:space="preserve">Transmitir el evento del día 29 de octubre por el canal institucional 6 pm hora colombiana, a su vez divulgación por los canales institucionales del evento </t>
  </si>
  <si>
    <r>
      <t xml:space="preserve">https://drive.google.com/open?id=1Pg_0cWWEC5GYAw3MGNOVUzBxpmBrF_cz, https://drive.google.com/open?id=12szSDL88KyZLI4mWRLiFY9LowhKIkc9C, </t>
    </r>
    <r>
      <rPr>
        <u/>
        <sz val="10"/>
        <color rgb="FF1155CC"/>
        <rFont val="Arial"/>
      </rPr>
      <t>https://drive.google.com/open?id=1K9a4zEtqM92NDP_hSKw_v252Pjiux2IJ</t>
    </r>
  </si>
  <si>
    <t xml:space="preserve">Cordial Saludos, por medio de la presente solicito amablemente me colaboren con la presentación, divulgación y   difusión del siguiente evento que se va a realizar los días miércoles 15 y jueves 16 de diciembre de 2021, en el auditorio José Fernando Arroyo Valencia y en el coliseo Iván Vassilev Todorov donde se van a realizar unas clases practicas, por ello les pido que nos colaboren con el cubrimiento del mismo  </t>
  </si>
  <si>
    <r>
      <rPr>
        <u/>
        <sz val="10"/>
        <color rgb="FF1155CC"/>
        <rFont val="Arial"/>
      </rPr>
      <t>https://drive.google.com/open?id=1cer5F6PsKBcc_0yXBHfSSFAm4__ReaVZ</t>
    </r>
    <r>
      <rPr>
        <sz val="10"/>
        <color rgb="FF000000"/>
        <rFont val="Arial"/>
        <scheme val="minor"/>
      </rPr>
      <t xml:space="preserve">, https://drive.google.com/open?id=1GUvVGSE6GkLecEwtiNyF41OFpvBXud27, </t>
    </r>
    <r>
      <rPr>
        <u/>
        <sz val="10"/>
        <color rgb="FF1155CC"/>
        <rFont val="Arial"/>
      </rPr>
      <t>https://drive.google.com/open?id=1ZzvTIWiwsYlFBTBL90Ns2EQzYguNXXN-</t>
    </r>
    <r>
      <rPr>
        <sz val="10"/>
        <color rgb="FF000000"/>
        <rFont val="Arial"/>
        <scheme val="minor"/>
      </rPr>
      <t xml:space="preserve">, https://drive.google.com/open?id=1Ki92dUTkfCB4csc_UlIlZQHq9Sb0lfcP, </t>
    </r>
    <r>
      <rPr>
        <u/>
        <sz val="10"/>
        <color rgb="FF1155CC"/>
        <rFont val="Arial"/>
      </rPr>
      <t>https://drive.google.com/open?id=1oACYuo6KvbM8XzC2kduKuMBE3e2_mTG6</t>
    </r>
  </si>
  <si>
    <t xml:space="preserve">Solicito amablemente publicar las siguientes piezas publicitarias en las redes sociales y pagina web institucional. </t>
  </si>
  <si>
    <r>
      <rPr>
        <u/>
        <sz val="10"/>
        <color rgb="FF1155CC"/>
        <rFont val="Arial"/>
      </rPr>
      <t>https://drive.google.com/open?id=11rpOVWbDsjPZ22XivIA-ecZFSA89T4kC</t>
    </r>
    <r>
      <rPr>
        <sz val="10"/>
        <color rgb="FF000000"/>
        <rFont val="Arial"/>
        <scheme val="minor"/>
      </rPr>
      <t xml:space="preserve">, </t>
    </r>
    <r>
      <rPr>
        <u/>
        <sz val="10"/>
        <color rgb="FF1155CC"/>
        <rFont val="Arial"/>
      </rPr>
      <t>https://drive.google.com/open?id=1-s6iTqxGqtaZyLNG-Otv40a-RI9JbtlF</t>
    </r>
    <r>
      <rPr>
        <sz val="10"/>
        <color rgb="FF000000"/>
        <rFont val="Arial"/>
        <scheme val="minor"/>
      </rPr>
      <t xml:space="preserve">, </t>
    </r>
    <r>
      <rPr>
        <u/>
        <sz val="10"/>
        <color rgb="FF1155CC"/>
        <rFont val="Arial"/>
      </rPr>
      <t>https://drive.google.com/open?id=1KLc3ovhEFeRf493ztC6BYDgGx0XovlMD</t>
    </r>
    <r>
      <rPr>
        <sz val="10"/>
        <color rgb="FF000000"/>
        <rFont val="Arial"/>
        <scheme val="minor"/>
      </rPr>
      <t xml:space="preserve">, </t>
    </r>
    <r>
      <rPr>
        <u/>
        <sz val="10"/>
        <color rgb="FF1155CC"/>
        <rFont val="Arial"/>
      </rPr>
      <t>https://drive.google.com/open?id=1MYhLHjlUZXgs8_70tA757qyBdMxknaT6</t>
    </r>
    <r>
      <rPr>
        <sz val="10"/>
        <color rgb="FF000000"/>
        <rFont val="Arial"/>
        <scheme val="minor"/>
      </rPr>
      <t>, https://drive.google.com/open?id=1jNyTWeCkwCuF-MpxHtG0XAAxeTPn1yVi</t>
    </r>
  </si>
  <si>
    <t>PZ131 - Diseño de volante o brochure promocional:
Inscripciones abiertas
Facultad de Ciencias de la Educación y del Deporte 
Tecnología en Deporte
Cód. SNIES: 7305
Profesional en Deporte (poner el sello)
Cód. SNIES: 53212 Acreditación de Alta Calidad Resolución 012618 del 12 de julio del 2021
Especialización en Teoría y Metodología del Entrenamiento Deportivo
Cód. SNIES: 55086
Especialización en Periodismo Deportivo
Cód. SNIES: 107145
Facultad de Salud y Rehabilitación
Fisioterapia (poner el sello)
Cód. SNIES: 7306 Acreditación de Alta Calidad Resolución 012617 del 12 de julio del 2021
Terapia Ocupacional
Cód. SNIES: 104024
Especialización en Neurorrehabilitación 
Cód. SNIES: 107667
Especialización en Actividad Física
Cód. SNIES: 54385
Especialización en Fisioterapia del Deporte
Cód. SNIES: 107657
Facultad de Ciencias Económicas y de la Administración
Tecnología en Gestión Deportiva
Cód. SNIES: 110571
Administración de Empresas
Cód. SNIES: 90555 
Mercadeo y Negocios Internacionales
Cód. SNIES: 110783
Especialización en Mercadeo Deportivo
Cód. SNIES: 110159
Especialización en Dirección y Gestión Deportiva
Cód. SNIES: 7802
Realiza tu proceso de inscripción en 4 pasos ingresando a la página web www.endeporte.edu.co, haciendo clic en el botón Admisiones y clic en Inscripciones 
1. Compra del PIN
Puedes pagarlo con cualquiera de las siguientes opciones:
- Presencial en la tesorería de la Institución en efectivo con tarjeta débito o crédito.
- Por medio del botón PSE que se encuentra en nuestra portal web.
- Por consignación bancaria en una de las entidades financieras con las que tenemos convenio.
Ten en cuenta que en cualquiera de las formas de pago que elijas, debes solicitar tu Recibo de Caja en Tesorería.
2. Reclama tu PIN en Admisiones y Registro Académico de manera presencial.
Este es la llave de acceso a la información sobre tu ingreso a la Institución. 
Es personal e intransferible. 
3. Diligencia el formulario de inscripción en línea que se encuentra en la página web www.endeporte.edu.co, sección Admisiones - Inscripciones. 
Escoge la opción que se ajuste a tu caso. 
4. Imprime el resumen del formulario que acabas de diligenciar y radícalo en Admisiones y Registro Académico con los documentos exigidos.
Recuerda:
- Disponer de buena conexión a internet. 
- Utilizar los navegadores Mozilla o Internet Explorer.
- Tener activo un correo electrónico personal, en caso contrario, crear uno antes de iniciar el proceso de inscripción.
Horarios de atención: Lunes a Viernes de 8:00 a. m. a 12:00 m. y de 1:00 p.m. a 4:30 p. m.
¡Somos educación superior de calidad pensada para ti!
Mayor información:
www.endeporte.edu.co
Calle 9 #34-01 Cali - Valle del Cauca
Línea gratuita: 018000413691
Teléfono: 60 +2 +5540404 Ext. 101
Correo electrónico: atencionalciudadano@endeporte.edu.co 
Redes sociales:
Facebook Escuela Nacional del Deporte
Instagram @endeporte_
Twitter @endeporte_
LinkedIn Escuela Nacional del Deporte
YouTube Escuela Nacional del Deporte Oficial</t>
  </si>
  <si>
    <t>Solicito amablemente la publicación de las siguientes piezas publicitarias en las redes sociales y pagina principal institucional</t>
  </si>
  <si>
    <r>
      <rPr>
        <u/>
        <sz val="10"/>
        <color rgb="FF1155CC"/>
        <rFont val="Arial"/>
      </rPr>
      <t>https://drive.google.com/open?id=1GS5H-JaVL5SuWZRTexmHON9eOhNGALek</t>
    </r>
    <r>
      <rPr>
        <sz val="10"/>
        <color rgb="FF000000"/>
        <rFont val="Arial"/>
        <scheme val="minor"/>
      </rPr>
      <t xml:space="preserve">, https://drive.google.com/open?id=1uSgSzEt5Yf-4JB9vITqtJ_gu49gaRadS, </t>
    </r>
    <r>
      <rPr>
        <u/>
        <sz val="10"/>
        <color rgb="FF1155CC"/>
        <rFont val="Arial"/>
      </rPr>
      <t>https://drive.google.com/open?id=1LNekq5rbrA4Sh15DxJ620wPdtJQAf0KE</t>
    </r>
    <r>
      <rPr>
        <sz val="10"/>
        <color rgb="FF000000"/>
        <rFont val="Arial"/>
        <scheme val="minor"/>
      </rPr>
      <t xml:space="preserve">, https://drive.google.com/open?id=1rqX5x41wvK86xf2qz3bflaPmpAVIRxVl, </t>
    </r>
    <r>
      <rPr>
        <u/>
        <sz val="10"/>
        <color rgb="FF1155CC"/>
        <rFont val="Arial"/>
      </rPr>
      <t>https://drive.google.com/open?id=1cP6uNquukmjxCQtgW3G9_ilMMqSLt3Ni</t>
    </r>
  </si>
  <si>
    <t>Se requiere terminar de diseñar y difundir el Boletín de Permanencia Estudiantil número 12
1. Crear el banner y agregar el logro de la Institución
2. Poner colores, fondos y fuentes, de acuerdo a los lineamientos de comunicaciones.
3. Agregar la imagen de estudiantes en el espacio destinado para ello.
4. Llamar la atención acerca del LINK DE LA ENCUESTA DE CARACTERIZACIÓN, colocarlo de tal manera que sea de fácil acceso para los estudiantes.
5. Colocar las redes y los detalles que coloca comunicaciones en sus diseños.
Finalmente, se debe difundir entre la comunidad univesitaria.
Mil gracias.</t>
  </si>
  <si>
    <t>Lineamientos de Inclusión
Política de Permanencia Estudiantil</t>
  </si>
  <si>
    <t>Divulgación de información, Cambio en la página web</t>
  </si>
  <si>
    <t>Cordial saludo,
Comedidamente solicito los siguientes cambios respecto de la póliza de Seguro de accidentes estudiantiles:
Cambiar el No. de la Póliza al: 420-2- 994000004255.
Cambiar el periodo de vigencia de la póliza al 15 de octubre de 2022.
El párrafo quedaría así: Con vigencia hasta el 15-10-2022, la Institución Universitaria Escuela Nacional del Deporte ha contratado el aseguramiento en salud para sus estudiantes, mediante póliza de accidentes No. 420-2- 994000004255 de la compañía de Seguros Solidaria.
También solicito cambiar el archivo PDF del botón "Descargar Formato de atención" por el archivo que adjunto.</t>
  </si>
  <si>
    <t>https://drive.google.com/open?id=1w3qvlnMY5y58rzmFBJfr6Oatq6lrgcuf</t>
  </si>
  <si>
    <t xml:space="preserve">Señores 
Comunicaciones 
Agradecemos su colaboración con el cubrimiento de la Inauguración de la "Semana de la interculturalidad"
Fecha: 16 noviembre/21 
Hora: A partir de las 8:30am
Lugar: Biblioteca institucional 
Apoyos: Foto-video-boletín-Maestro de ceremonia (ver guion adjunto) 
Gracias  </t>
  </si>
  <si>
    <t>https://drive.google.com/open?id=1ihJoPpWpMmCsvUDuLrUvIO891TYYVf2e</t>
  </si>
  <si>
    <t>juan pablo arce ortiz</t>
  </si>
  <si>
    <t>Divulgación de información, Actualización página web</t>
  </si>
  <si>
    <t>Cordial Saludo,
Por favor añadir el siguiente párrafo (sin comillas) en la sección del Seguro de Accidentes Estudiantil, del Área de Salud de Bienestar Universitario (https://www.endeporte.edu.co/124-area-de-la-salud):
"En caso de accidente, o si deseas conocer que instituciones prestan atención médica a través del seguro debes comunicarte al #789 desde cualquier operador móvil, o a la línea gratuita 018000512021 a nivel Nacional o al 6012916868."</t>
  </si>
  <si>
    <t>Orley Mauricio Perez Otero</t>
  </si>
  <si>
    <t>OFICINA ASESORA JURÍDICA</t>
  </si>
  <si>
    <t>PZ132 - Pieza en infografía para subir al intranet y enviar a los funcionarios de planta supervisores de contrato.</t>
  </si>
  <si>
    <t>https://drive.google.com/open?id=1RWWWXdBczigVeBesUIP-S-5bohnSwCN9</t>
  </si>
  <si>
    <t>funcionarios de planta supervisores</t>
  </si>
  <si>
    <t>Tarjeta y protector de pantalla "Recuerda realizar le medición de Clima Organizacional enviado a tu correo institucional ¡Es confidencial! Unidad de Desarrollo Humano"</t>
  </si>
  <si>
    <t>PZ133 - Carrete para el feed sobre el día del Administrador de Empresas 4 de nov.</t>
  </si>
  <si>
    <t>PZ134 - Diseño de pieza gráfica para redes sociales (cuadrada) de la Carrera Universitaria 10K. El slogan correcto es "Camina o Corre". Utiliza algunos elementos similares a la propuesta de ellos pero que se ajuste a la imagen institucional que ya trabajas. Y que solo diga "¡Inscripciones Abiertas!"</t>
  </si>
  <si>
    <t>https://drive.google.com/open?id=1Kc_G85YHfoLs5lyy4wtijYUgLEQPJ1YI, https://drive.google.com/open?id=1Cjch2EiU4p-VWwXowsgFqKGp7F5W214N, https://drive.google.com/open?id=1hv9jsDF6rY9I4fq_Cp-slz1wqgDjBqIk</t>
  </si>
  <si>
    <t>Jesse David Bermúdez</t>
  </si>
  <si>
    <t xml:space="preserve">Cordial Saludos, por medio de la presente solicito amablemente me colaboren con la difusión y divulgación del siguiente evento </t>
  </si>
  <si>
    <r>
      <t xml:space="preserve">https://drive.google.com/open?id=1kH-2Rk18Sck3BWsWc9plybbA_2dJjnrG, https://drive.google.com/open?id=1W8Tg4GWb7FbyLidiBdbEkpEfASlesBFh, https://drive.google.com/open?id=19ns9-_FvUP3hmJsamLwqxy8fA0q4Cz3C, https://drive.google.com/open?id=1vHei5iiv6gil3F7K6Ubk-_8miykYMcs-, </t>
    </r>
    <r>
      <rPr>
        <u/>
        <sz val="10"/>
        <color rgb="FF1155CC"/>
        <rFont val="Arial"/>
      </rPr>
      <t>https://drive.google.com/open?id=1l8vMrtu0nU5gPBxjENT1noxECjCwTW5h</t>
    </r>
    <r>
      <rPr>
        <sz val="10"/>
        <color rgb="FF000000"/>
        <rFont val="Arial"/>
        <scheme val="minor"/>
      </rPr>
      <t xml:space="preserve">, https://drive.google.com/open?id=1-p__Vst1P2cB0L5l-f_iKgsOWMh4Xq3H, https://drive.google.com/open?id=1iwUB6VPVYgXO4TKUmojsgJKdXMv1YLft, </t>
    </r>
    <r>
      <rPr>
        <u/>
        <sz val="10"/>
        <color rgb="FF1155CC"/>
        <rFont val="Arial"/>
      </rPr>
      <t>https://drive.google.com/open?id=1ydelBc3IpXJl_nHlWMKvRpITvNJKFoG3</t>
    </r>
  </si>
  <si>
    <t xml:space="preserve">PZ135 - Comedidamente solicito la creación de flyer promocional de la Especialización en Mercadeo Deportivo. En el archivo de word adjunto flyer para realizarlo a semejanza. Gracias.  </t>
  </si>
  <si>
    <t>https://drive.google.com/open?id=1Nif-Pnpj_myjfNpz2Ep5vIVOEad3I7qo</t>
  </si>
  <si>
    <t>Diseño  boletines y redes sociales (stories) con el copy "Realiza la encuesta de satisfacción"</t>
  </si>
  <si>
    <t>Banner y feed publicar el listado solo de las cédulas de los aspirantes a grado en la página institucional "Conoce el listado de los aspirantes a ceremonia de grados 2021-2"</t>
  </si>
  <si>
    <t>Tarjeta de invitación grados 2021- 2 los datos serían Ceremonia de graduación 2021-2 el nombre de la Universidad, la fecha, el lugar y recalcar que solo es un acompañan</t>
  </si>
  <si>
    <t xml:space="preserve">Atendiendo la sugerencia, respetuosamente agradezco compartir con la comunidad Endeporte la siguiente información: 
Se ha publicado el libro denominado Gestión y Educación para el movimiento. Prácticas educativas en contextos escolares y extraescolares, editado por la Universidad de Colima en el que la docente Mg. Martha Cecilia Sandino R y la profesional universitaria Mg. Martha Elena Valencia Z, en colaboración con el Dr. Daniel Carranza Batista de la Universidad Autónoma de Nuevo León participaron  como autores del capítulo Responsabilidad social del deporte: caso Siloé Fútbol Club, Cali, 2019
Este articulo toma como base la investigación relacionada con la práctica de una actividad física y deportiva que ayuda a los jóvenes a tener mejores comportamientos y  responsabilidad personal y social, teniendo en cuenta que la motivación es parte fundamental; el caso de estudio fue en el Club Deportivo Siloé FC, ubicado en una zona de alta vulnerabilidad, presentando alto índice de homicidios, fronteras invisibles, bandas delincuenciales, tráfico de sustancias alucinógenos, entre otros, en Santiago de Cali, Colombia, bajo el modelo teórico de Hellison (1995, 2003b), complementado por Escartí, Pascual y Gutiérrez (2005) quienes Indican que se requiere de la orientación
y el enfoque de los profesionales involucrados en el desarrollo de la práctica deportiva-educativa. Para identificar las habilidades y valores personales y sociales se acudió a la sistematización de experiencias comunitarias, como medio que facilita su comprensión, mirando las experiencias como procesos históricos, procesos complejos
en los que intervienen actores, en este caso los jugadores de fútbol
de la categoría juvenil, las madres de los jugadores y el entrenador
deportivo. Dentro de los principales conclusiones, el Club Deportivo Siloé FC contribuye con su entorno, como una estrategia de invención social a través del fútbol en razón de brindar formación no solo en lo técnico y táctico del fútbol, sino también en la consolidación de valores como el autocontrol, el respeto, autonomía, liderazgo, pertenencia a un grupo, la mejora personal, obtenidos con el esfuerzo y la persistencia generando comportamientos responsables, que han sido transferidos a la vida cotidiana de sus jugadores
y promoviendo la responsabilidad personal y social.
El enlace directo al libro es. http://ww.ucol.mx/content/publicacionesenlinea/adjuntos/Gestion-y-educacion-electronico_510.pdf
Pueden compartirlo en redes sociales para que llegue a toda la población de interés. 
</t>
  </si>
  <si>
    <t xml:space="preserve">Héctor Fabio Martínez </t>
  </si>
  <si>
    <t>Diseño sobre la capacitación #4 de rendición DE CUENTAS</t>
  </si>
  <si>
    <t>Diego Camilo GARCIA</t>
  </si>
  <si>
    <t>divulgación DEL EVENTO I Seminario Virtual de Fisiología del Entrenamiento</t>
  </si>
  <si>
    <t>https://drive.google.com/open?id=1tp4nI7eWB_wuOwF_3GWjrmIvVFmzSpBK, https://drive.google.com/open?id=18JAcy8Qvq81vWCuELgjaDCKMKHvBS26_, https://drive.google.com/open?id=18iiycIIZUJ4LFmYF9Q02fxAyezgACtbL</t>
  </si>
  <si>
    <t>Banner, correos y pieza redes sociales encuesta satisfacción</t>
  </si>
  <si>
    <t>GERMAN DARIO ISAZA GOMEZ</t>
  </si>
  <si>
    <t>DIRECCIÓN TÉCNICA DE INVESTIGACIONES</t>
  </si>
  <si>
    <t>PZ137 - Desde el grupo de investigación Educar 2030 queremos solicitarte amablemente el rediseño de nuestro logo, ya que inicialmente se creó a partir de la propuesta de nuestros estudiantes y su definición no es muy buena. Ahora que vamos a tener medición de grupos ante COLCIENCIAS deseamos actualizarlo para que tenga algunos colores institucionales y algunos elementos relacionados con la educación, el deporte, la paz y la tecnología.</t>
  </si>
  <si>
    <t>https://drive.google.com/open?id=1CGE2FOKrryehgfJPgFX62Gb5hXL9W5cD</t>
  </si>
  <si>
    <t>Diana Lucia Valencia Mendez</t>
  </si>
  <si>
    <t>Diana Lucia Valencia Méndez</t>
  </si>
  <si>
    <t>PZ138 - Cordial saludo. Solicito, por favor, apoyo para elaborar un infograma sobre citación en normas Vancouver que funcionaría como un producto para difusión desde el programa de Terapia Ocupacional. Inicialmente había hablado con Carolina Muñoz para hacerlo, pero debido a que ella no se encuentra ya en su departamento, quisiera solicitar el apoyo de alguien para poder diseñarlo. Adjunto la información en Word sobre citación para saber si es útil, entendiendo que solo algunos aparatados serán utilizados. También estoy interesada en sacar un video de difusión corto sobre cómo diseñar apoyos visuales para las exposiciones y otro sobre elementos no verbales presentes en la comunicación académica ¿es posible que me ayuden con esto?</t>
  </si>
  <si>
    <t>https://drive.google.com/open?id=1bXoejDC_IkkcOwqMMtpDT0V5Rz4A8B9f</t>
  </si>
  <si>
    <t>Juliana Guevara Ramirez</t>
  </si>
  <si>
    <t>PZ130 -Para solicitar el diseño de pieza gráfica: "Experiencias de Terapia Ocupacional en contexto penitenciario. Un abordaje desde la salud mental y el deporte". Evento que se llevará a cabo de el 26 de noviembre del presente año. A cargo del programa de Terapia Ocupacional a las 6:00 pm Organiza: docentes programa de Teo</t>
  </si>
  <si>
    <t xml:space="preserve">Solicito amablemente la publicación de las siguientes piezas publicitarias en el banner principal y redes sociales institucional. </t>
  </si>
  <si>
    <r>
      <rPr>
        <u/>
        <sz val="10"/>
        <color rgb="FF1155CC"/>
        <rFont val="Arial"/>
      </rPr>
      <t>https://drive.google.com/open?id=15Ik6A49Kg7GR7UAXSIlwAVmqyoaHFg7e</t>
    </r>
    <r>
      <rPr>
        <sz val="10"/>
        <color rgb="FF000000"/>
        <rFont val="Arial"/>
        <scheme val="minor"/>
      </rPr>
      <t xml:space="preserve">, https://drive.google.com/open?id=1aSKvI_WiyiTQvF5UAIFfM0eBIWj5slT4, https://drive.google.com/open?id=1DF9C_T3nabZLDGsNiyisBoerPDX7hEes, https://drive.google.com/open?id=1K0aTLsj_oBTDY7Y36eXUw9Jy-Glowci6, </t>
    </r>
    <r>
      <rPr>
        <u/>
        <sz val="10"/>
        <color rgb="FF1155CC"/>
        <rFont val="Arial"/>
      </rPr>
      <t>https://drive.google.com/open?id=10rCQG-4EThoxYJH63gs9bDzanoZDfQbo</t>
    </r>
  </si>
  <si>
    <t xml:space="preserve">PZ139 - Una imagen que evidencie la vínculo de la iu end con el mundo </t>
  </si>
  <si>
    <t>https://drive.google.com/open?id=1QiDOI2Cfz_PbfusnOLV-vmnqx9EqBAJR</t>
  </si>
  <si>
    <t>presentación rector</t>
  </si>
  <si>
    <t xml:space="preserve">AREA DE ARTE Y CULTURA </t>
  </si>
  <si>
    <t xml:space="preserve">Cordial saludo se solicita la difusión masiva por medios oficiales, redes sociales  y altavoz del evento "Semana de la Interculturalidad" durante 2 semanas (semana en curso y semana del evento)  </t>
  </si>
  <si>
    <t>https://drive.google.com/open?id=1mdIp9ZH16nyTnk8xpCKZbyO973F7M1DC, https://drive.google.com/open?id=1x6xyY6-_oeCEbWF6hKBjhyoJg_FNupqp, https://drive.google.com/open?id=1KOVk4eYiLJ-ASyK2T0okqL7mE-ya0Cd7, https://drive.google.com/open?id=1xzcbiSc1OP02z-q2WUmZ7zLvBl9EJDuK</t>
  </si>
  <si>
    <t xml:space="preserve">convocatoria de periodistas para el lanzamiento de la carrera, a su vez se requiere maestro de ceremonia que presente y coordine los medios que se hagan presentes, se considera importante el registro del evento asi como la coordinación de las invitaciones de las personalidades que se pretendan para dicho evento </t>
  </si>
  <si>
    <r>
      <rPr>
        <u/>
        <sz val="10"/>
        <color rgb="FF1155CC"/>
        <rFont val="Arial"/>
      </rPr>
      <t>https://drive.google.com/open?id=1N6ohooF0-vt-mMPYiL6pNKDjA6_5G_91</t>
    </r>
    <r>
      <rPr>
        <sz val="10"/>
        <color rgb="FF000000"/>
        <rFont val="Arial"/>
        <scheme val="minor"/>
      </rPr>
      <t>, https://drive.google.com/open?id=1COoqpGYD2DRX7GDfJZmnmFE3dgAc28Dg</t>
    </r>
  </si>
  <si>
    <t>Docentes, Estudiantes, Administrativos y contratistas, Ciudadanía en general, graduados oficina</t>
  </si>
  <si>
    <t xml:space="preserve">PZ140 - Creación de banner para cursos intensivos de inglés 2021-2 y una vez este aprobado poder realizar su respectiva divulgación. </t>
  </si>
  <si>
    <t>https://drive.google.com/open?id=1YIOb3ATa0JPWqR85Yy_nBSWt8fXOeg7_</t>
  </si>
  <si>
    <t>Grabación de videoclips</t>
  </si>
  <si>
    <t>Grabación de siete videoclips (cápsulas de inglés) con la estudiante Sofía Angarita Saldarriaga el 24 de noviembre a las 9:00 a.m.</t>
  </si>
  <si>
    <t>Ximena Tejada</t>
  </si>
  <si>
    <t>edición de video para convenio de medicina deportiva con la Universidad Nacional</t>
  </si>
  <si>
    <t>Divulgación de información, Cubrimiento de eventos, Noticia</t>
  </si>
  <si>
    <t>cubrimiento y noticia de la Obra más allá de lo binario</t>
  </si>
  <si>
    <t xml:space="preserve">Luz Adriana Hernandez </t>
  </si>
  <si>
    <t xml:space="preserve">cubrimiento y divulgación de la visita de pares para el programa de Terapia Ocupacional </t>
  </si>
  <si>
    <t xml:space="preserve">nota segundo lugar de isabella gonzalez the song challenge </t>
  </si>
  <si>
    <t>cubrimiento y nota del open house con el Colegio Alfonso Bonilla Montaño</t>
  </si>
  <si>
    <t xml:space="preserve">A continuación remito información solicitada para la nota a publicar. </t>
  </si>
  <si>
    <t>https://drive.google.com/open?id=1uwV9xmXIzrwYu961pFeKXnGbjgBZhIBK, https://drive.google.com/open?id=1HVeioQ8LQTzEH2-m3mXcXnpqn15RxjWM</t>
  </si>
  <si>
    <t>KATHERINE MIRANDA CALDERON</t>
  </si>
  <si>
    <t>Grabación de videoclips con la estudiante Isabella Yory el 25 de noviembre desde la 1:30 p.m.</t>
  </si>
  <si>
    <t xml:space="preserve">Cubrimiento de todas las actividades programadas en el marco de la semana de la Interculturalidad </t>
  </si>
  <si>
    <t xml:space="preserve">divulgación de las piezas publicitarias </t>
  </si>
  <si>
    <t>https://drive.google.com/open?id=1LNVjKyuE7-1IYGe0phjpm0-x8plhex_B</t>
  </si>
  <si>
    <t>PZ145 - Diseño Orgullo END:
1. Chicas superpoderosas #OrgulloEND. 
2. Egresado Patinaje #OrgulloEND. 
3. Muay Thai suramericano Brasil #OrgulloEND. 
4. Deporte F45 Training #OrgulloEND. 
5. Triatlón #OrgulloEND.</t>
  </si>
  <si>
    <t>PZ146 - Diseño Día del Terapeuta Ocupacional</t>
  </si>
  <si>
    <t>Diseño día del Psicólogo 20 nov</t>
  </si>
  <si>
    <t xml:space="preserve">Edición de video para evento Sharing Experiences. 
Este enlace contiene la siguiente información: https://drive.google.com/drive/folders/1NVTGqqp47lA2A_xJJX3uLRvdhts_luEb?usp=sharing 
1. Archivo de Word: nombre de cada taller, Universidad a cargo del mismo y relación de tiempos. 
2. Carpeta A: videos de todos los talleres.
3. Carpeta B: audios para acompañar selección de videos. 
</t>
  </si>
  <si>
    <t>https://drive.google.com/open?id=1vlE3Zzartc6gkuqKsDHF102N-zlahv8C</t>
  </si>
  <si>
    <t xml:space="preserve">Participantes del evento Sharing Experiences </t>
  </si>
  <si>
    <t>A través de historias en Instagram y Facebook compartir el link para la encuesta de caracterización</t>
  </si>
  <si>
    <t>https://drive.google.com/open?id=19wMvZsm48XpRnZ-EWTHdd3qNye5SoQ87</t>
  </si>
  <si>
    <t xml:space="preserve">Elaboración de señalética y vinilo para el Centro de Idiomas </t>
  </si>
  <si>
    <r>
      <rPr>
        <u/>
        <sz val="10"/>
        <color rgb="FF1155CC"/>
        <rFont val="Arial"/>
      </rPr>
      <t>https://drive.google.com/open?id=1E4A4nLg4HnnRHhCWpJ3OdYcY3gOsv90V</t>
    </r>
    <r>
      <rPr>
        <sz val="10"/>
        <color rgb="FF000000"/>
        <rFont val="Arial"/>
        <scheme val="minor"/>
      </rPr>
      <t>, https://drive.google.com/open?id=1inYF0clY1VWXlH5HGgXdVViB40WVSCZ7</t>
    </r>
  </si>
  <si>
    <t>Fotografías de la Ceremonia de Grado 10/11/2021</t>
  </si>
  <si>
    <t>De manera atenta me permito solicitar fotografías de la Ceremonia de Grados, con fecha 19/11/202. Lo anterior con el propósito de contar con imágenes para la elaboración del Boletín N° 4, de Exaltación a Nuestros Egresados IUEND, por otra parte, para tener en nuestra oficia una pequeña memoria visual de estos grados.
Me permito enviar en archivo adjunto, los datos de los egresados exaltados a principalmente en cuenta.
Esta información se requiere a más tardar, para el día jueves 25/2021
De antemano muchas gracias por su importante gestión.</t>
  </si>
  <si>
    <t>https://drive.google.com/open?id=1ZeRovkTbOxQuYptp25LT8rc832TZQsKF</t>
  </si>
  <si>
    <t>Oficina de Egresados</t>
  </si>
  <si>
    <t>Dado que el 25 de noviembre es el Día Internacional de la eliminación de la violencia contra la mujer, se solicita que se realice una publicación en redes sociales acerca de este tema.
Realizamos un bosquejo con las herramientas que tenemos (Canva).</t>
  </si>
  <si>
    <t>https://drive.google.com/open?id=1MrSodprnCEEM38wdcbXIxfctc7DC09_-</t>
  </si>
  <si>
    <t>Lineamientos de inclusión para las IES del MEN
Protocolo de prevención y atención a las violencias basadas en género</t>
  </si>
  <si>
    <t xml:space="preserve">Publicar en el Boletín "Vive la U", los resultados de la semana de la interculturalidad. Se envía un borrador para que ustedes hagan ajustes pertinentes. </t>
  </si>
  <si>
    <t>https://drive.google.com/open?id=170Lmgd1RJFIqJNUDkF19tF3TCSTGIA9L</t>
  </si>
  <si>
    <t>Sebastián Betancourt V</t>
  </si>
  <si>
    <t xml:space="preserve">Nota informativa en redes institucionales de reconocimiento a profesores en sus ponencias. También hacerles participes de la resolución de aprobación del nuevo programa de pregrado Mercadeo y Negocios Internacionales con el fin de realizar pronto una nota informativa por los medios institucionales. Les adjunto words y pdf. </t>
  </si>
  <si>
    <t>https://drive.google.com/open?id=11ZGzyvgp5Q-BMEolmW-iv4o7zpLnEoVN, https://drive.google.com/open?id=1cZYuodTPa8OkP1Jpvqf7Ws3Nqf82yZYw, https://drive.google.com/open?id=1Ko0xCU3Ql5DNt-Xxd0DeA9yPcYYgx3zU</t>
  </si>
  <si>
    <t>Solicito muy amablemente comunicar a la Comunidad Educativa (Estudiantes) que A PARTIR DEL 1 DE DICIEMBRE DE 2.021 PUEDEN BAJAR SUS LIQUIDACIONES FINANCIERAS PARA PAGO EN BANCOS.</t>
  </si>
  <si>
    <t>Divulgación de pieza gráfica sobre el 3 de diciembre, día de las personas con discapacidad.</t>
  </si>
  <si>
    <t xml:space="preserve">Por medio de la presente solicito amablemente me colaboren con la difusión del curso preparatorio de deporte y salud  </t>
  </si>
  <si>
    <r>
      <rPr>
        <u/>
        <sz val="10"/>
        <color rgb="FF1155CC"/>
        <rFont val="Arial"/>
      </rPr>
      <t>https://drive.google.com/open?id=1jb5UUY760ZL1fB3HkJvKQ0n0c31Jsv3w</t>
    </r>
    <r>
      <rPr>
        <sz val="10"/>
        <color rgb="FF000000"/>
        <rFont val="Arial"/>
        <scheme val="minor"/>
      </rPr>
      <t>, https://drive.google.com/open?id=107t-uNk_kGnz0Co4cYHKL4L2IRayvHms, https://drive.google.com/open?id=19pOAutwWWyOhN8ZrTXJ3zneTbq2YF5C3, https://drive.google.com/open?id=1YpbmzpgQ_HRwPotkCNzr7cFkNKqdKwZr, https://drive.google.com/open?id=1to1_AzGH9XQNTXK1-ZbLDk9yA70XrJZA</t>
    </r>
  </si>
  <si>
    <t xml:space="preserve">solicito la creación de una pieza grafica para egresados, en el word adjunto la información necesaria. </t>
  </si>
  <si>
    <t>https://drive.google.com/open?id=1vVFgYCpyCFjgCElM7MCccLDU2N0Uz2Lq</t>
  </si>
  <si>
    <t>En admisiones incluir un botón que se llame "Requisitos para admisión de estudiantes con títulos extranjeros 
PREGRADO
Aspirantes extranjeros o nacionales que hayan terminado sus estudios de educación secundaria en otro país y que deseen adelantar estudios en los programas académicos de pregrado de la I.U. Escuela Nacional del Deporte, deben presentar:
-          Dos copias de los resultados del Examen de Estado Saber 11° (antes ICFES) o en caso de no contar con el resultado del examen ICFES puede presentar los resultados de alguno de los exámenes extranjeros reconocidos por el ICFES en su Resolución 0120 DE 2018
-          Certificados originales de notas o valoraciones del bachillerato (todos los grados).
-          Copia del Acta de Grado o Diploma de Bachiller.
-          Convalidación del título de secundaria o bachillerato ante el Ministerio de Educación Nacional de Colombia.
-          Certificación de afiliación al POS o seguro adquirido en su país de origen.
Para los aspirantes extranjeros sin nacionalidad Colombiana anexar copia del pasaporte con la respectiva Visa de Estudiante o Cédula de Extranjería otorgada por el Ministerio de Relaciones Exteriores con vigencia por el período académico a cursar.
Notas:
a)       Los certificados de notas, Acta de Grado y Diploma de Bachiller deben contar con el apostille colocado por el Ministerio de Relaciones Exteriores o Entidad encargada de este trámite (convención de la Haya) en el país de origen; o en su defecto para los países que no pertenecen al Convenio de la Haya, autenticados o sellados por el Cónsul de Colombia en el país de origen, y refrendados por el Ministerio de Relaciones Exteriores de Colombia.
b)      Todos los documentos que estén en otro idioma diferente al español deben ser traducidos.
_________________
POSGRADO
Aspirantes extranjeros o nacionales que hayan terminado sus estudios de pregrado en otro país y que deseen adelantar estudios en los programas académicos de postgrado de la I.U. Escuela Nacional del Deporte, deben presentar:
-          Certificado oficial de notas de pregrado.
-          Fotocopia autenticada del acta de grado o diploma de grado de pregrado.
-           Certificado de afiliación al POS o seguro adquirido en su país de origen.
Para los aspirantes extranjeros sin nacionalidad Colombiana anexar copia del pasaporte con la respectiva Visa de Estudiante o Cédula de Extranjería otorgada por el Ministerio de Relaciones Exteriores con vigencia por el período académico a cursar.
Notas:
a)            Los certificados de notas, Acta de Grado y Diploma de pregrado deben contar con el apostille colocado por el Ministerio de Relaciones Exteriores o Entidad encargada de este trámite (convención de la Haya) en el país de origen; o en su defecto para los países que no pertenecen al Convenio de la Haya, autenticados o sellados por el Cónsul de Colombia en el país de origen, y refrendados por el Ministerio de Relaciones Exteriores de Colombia.
b)           Todos los documentos que estén en otro idioma diferente al español deben ser traducidos.</t>
  </si>
  <si>
    <t xml:space="preserve">Publicar en página web y boletín institucional beneficiarios de Generación E 2021-2 </t>
  </si>
  <si>
    <t>https://drive.google.com/open?id=1elbRfRaCIJb9xyKJEvcLzvdOfYVo5f6w</t>
  </si>
  <si>
    <t>Por favor informar por el alta voz la siguiente información: "La Unidad de Desarrollo humano  invita a docentes y funcionarios a la celebración del día 1 de la Novena de aguinaldos a cargo de la Unidad de Bienestar Universitario, CAF, equipo medico y Psicología a partir de las 4:00pm.. Los esperamos"</t>
  </si>
  <si>
    <t>https://drive.google.com/open?id=1JadzecLww4rNR7ph8I7UMPTl8HeE-t_F</t>
  </si>
  <si>
    <t>Claudia Rojas</t>
  </si>
  <si>
    <t>Noticia del Conversatorio La Cali del 71</t>
  </si>
  <si>
    <t>Jhonny Pico</t>
  </si>
  <si>
    <t>Noticia egresado Esp. Actividad Física Jhonny Pico H Policita Nacional desarrolló una campaña de promoción de la actividad física en medio de la pandemia mundial COVID-19 Polizumba</t>
  </si>
  <si>
    <t>Comunidad universitaria de la IUEND vivió experiencia del Teqball</t>
  </si>
  <si>
    <t>Primer Diálogo Juvenil del Consejo Municipal de Juventud</t>
  </si>
  <si>
    <t>Wilson Canizales</t>
  </si>
  <si>
    <t>grabación y edición de vídeos para el programa Talentos Colombia</t>
  </si>
  <si>
    <t>Gobierno, Ministerio del Deporte, Talentos Colombia</t>
  </si>
  <si>
    <t xml:space="preserve">Sebastián Betancourt Valencia </t>
  </si>
  <si>
    <t xml:space="preserve">Respetuosamente solicito colocar la información del nuevo programa de pregrado Mercadeo y Negocios Internacionales en la pagina web institucional. En el archivo de word adjunto toda la información. </t>
  </si>
  <si>
    <t>https://drive.google.com/open?id=1dHeYdXlzckJtEcHGAIhP1TdHSJWXu8en</t>
  </si>
  <si>
    <t xml:space="preserve">Sebastián Betancourt  Valencia </t>
  </si>
  <si>
    <t xml:space="preserve">Respetuosamente solicito el diseño del plegable del nuevo programa mercadeo y negocios internacionales. En el word adjunto las especificaciones. Gracias. </t>
  </si>
  <si>
    <t>https://drive.google.com/open?id=1Y9vhWcFT3HAsWY-pp2SaqSC75ueKeLEF</t>
  </si>
  <si>
    <t xml:space="preserve">Señores comunicaciones 
Cordial saludo 
Se solicita la publicidad de la Jornada de Inducción 2022- con la siguiente información:
Titulo: Jornada de Inducción 2022-1 
Eslogan: VivENDo la U 
Fecha: 3 y 4 febrero de 2022
Hora: 8: am 
Lugar: Institución Universitaria Escuela Nacional del deporte
Modalidad: Presencial 
Texto: “consulta tu correo electrónico  para mayor información”
Inquietudes: bienestaruniv@endeporte.edu.co/Telefono 5540404 Ext 229
Imágenes de estudiantes nuevos /Logo IU END 
Gracias </t>
  </si>
  <si>
    <t>https://drive.google.com/open?id=1U0p9HdlPmx0WfdV1m9M-4Xt2ssuFP2nz</t>
  </si>
  <si>
    <t xml:space="preserve">Actualización valor de pin en los criterios de admisión </t>
  </si>
  <si>
    <t xml:space="preserve">Respetuosamente solicito la actualización en la pagina web, el valor del pin que se encuentra en los criterios de admisión de cada programa de la facultad.   Valor pregrado administración de empresas, tecnología en gestión deportiva: $98.000 - Especialización en dirección y gestión deportiva, Mercadeo Deportivo: $113.000. </t>
  </si>
  <si>
    <t>Ricardo Rengifo</t>
  </si>
  <si>
    <t>Boletín Podium Diciembre</t>
  </si>
  <si>
    <t>grabación y edición a los dos estudiantes de pasantia - Movilidad Académica Internacional</t>
  </si>
  <si>
    <t>cubrimiento y edición de video Todas y Todos a Estudiar</t>
  </si>
  <si>
    <t>Fabián H. Marín González</t>
  </si>
  <si>
    <t>Eliminación de banners de la instancia de Egresados</t>
  </si>
  <si>
    <t>Se solicita retirar de la instancia web de egresados los banners de egresados destacados, dejar solo el de tarjeta profesional de los 3 programas (Fisio, Nutri y Admón) y el de actualización de datos.</t>
  </si>
  <si>
    <t>PZ22- 6 - Comedidamente solicito el diseño y publicación de la información que se encuentra en las  imágenes adjuntas, que es de libre reproducción y que fueron emitidas por la Alcaldía de Santiago de Cali con relación a los aislamientos y  toma de muestras covid-19.</t>
  </si>
  <si>
    <r>
      <rPr>
        <u/>
        <sz val="10"/>
        <color rgb="FF1155CC"/>
        <rFont val="Arial"/>
      </rPr>
      <t>https://drive.google.com/open?id=1K8L_B6GyyUVO-jkVpFmclACm_GO8teWG</t>
    </r>
    <r>
      <rPr>
        <sz val="10"/>
        <color rgb="FF000000"/>
        <rFont val="Arial"/>
        <scheme val="minor"/>
      </rPr>
      <t xml:space="preserve">, </t>
    </r>
    <r>
      <rPr>
        <u/>
        <sz val="10"/>
        <color rgb="FF1155CC"/>
        <rFont val="Arial"/>
      </rPr>
      <t>https://drive.google.com/open?id=1V_HkiPze6HZgvNOzUSyujK1HPeRfPzn9</t>
    </r>
  </si>
  <si>
    <t xml:space="preserve">Boletín No. 9 del 7 de enero de 2022 del Ministerio de Salud y Protección Social </t>
  </si>
  <si>
    <t>PZ22- 5 - Banner web: "Matricula tu curso de inglés - Mayor información aquí" y documento en .pdf con la información adjunta.</t>
  </si>
  <si>
    <t>https://drive.google.com/open?id=1tcEIhI-2wDylzHi7UFGKEO7IPen6X8b0</t>
  </si>
  <si>
    <t>PZ22- 7 - Diseño de pieza para redes sociales (feed) "Consulta el Calendario Académico 2022 ingresando a www.endeporte.edu.co"</t>
  </si>
  <si>
    <t>ALEJANDRA ORDOÑEZ</t>
  </si>
  <si>
    <t>Diseño carrete stories listado de admitidos</t>
  </si>
  <si>
    <t>PZ22- 8 Diseño banner y publicación circular grados por ventanilla</t>
  </si>
  <si>
    <t>PZ22-9 Se solicita muy amablemente la edición de la pieza grafica "Donde atienden nuestros intereses e inquietudes" (adjunto). Tener en cuenta
Cambiar año a 2022
En AREA DEPORTIVA Y RECREATIVA
Cambiar titulo por "AREA DE DEPORTE Y RECREACIÓN" 
Debajo de Jairo Balanta colocar "Ángel Eduardo Pinto" con correo angel.pinto@endeporte.edu.co
EN AREA DE  CULTURA
Cambiar titulo por "AREA DE ARTE Y CULTURA"
Colocar el correo de juan Pablo: juanpablo.arce@endeporte.edu.co
En "DESARROLLO HUMANO", debajo de "Experiencias interculturales y de formación integral" COLOCAR: Fis. Yady Salazar con correo yady.salazar@endeporte.edu.co
Gracias</t>
  </si>
  <si>
    <t>https://drive.google.com/open?id=1117buH6vZBO04getVdjy7iR3G3LaiGpH</t>
  </si>
  <si>
    <r>
      <t xml:space="preserve">PZ22-10 Diseño de plegables en inglés, ver textos aquí: 
</t>
    </r>
    <r>
      <rPr>
        <u/>
        <sz val="10"/>
        <color rgb="FF1155CC"/>
        <rFont val="Arial"/>
      </rPr>
      <t>https://drive.google.com/drive/folders/1P-XIigfoKHCuJHtiPYSWqfK0Tkb9Op5d</t>
    </r>
  </si>
  <si>
    <t>Rectoria</t>
  </si>
  <si>
    <t>RECTORÍA</t>
  </si>
  <si>
    <t>PZ22-11 Diseño de tres (3) piezas gráficas para vallas del Coliseo.</t>
  </si>
  <si>
    <t>Rectoría</t>
  </si>
  <si>
    <t>PZ22-12 Diseño de marco para la entrada.</t>
  </si>
  <si>
    <t xml:space="preserve">Gracias por divulgar entre el personal administrativo, tanto funcionarios como contratistas. 
Nota: una respetuosa sugerencia no presentarlo en el boletin ENDconexión, agradezco un mensaje personalizado. 
Está abierta la convocatoria UNILEAD Colombia 2022 - DIES University Leadership and Management Training Programme, la cual ofrece una capacitación para mujeres administradoras de la educación superior universitaria, con financiación del Ministerio de
Cooperación Económica y Desarrollo de Alemania (BMZ).
El programa UNILEAD hace parte de DIES - Dialogue on Innovative Higher Education Strategies, el cual es coordinado conjuntamente por el DAAD y la Conferencia de Rectores de Alemania (HRK).
El Center for Lifelong Learning (C3L) de la Universidad de Oldenburg (Alemania) y la
Universidad del Rosario (Colombia) realizan la coordinación académica de esta capacitación.
Esta convocatoria se dirige específicamente a mujeres administradoras de la educación universitaria de Colombia, Ecuador y Perú, vinculadas a Departamentos de planeación, evaluación, recursos humanos, educación continua, internacionalización y afines.
También pueden postularse administradoras de grupos encargados de proyectos de reforma del sistema de educación superior y administradoras del área de desarrollo de personal o de programas académicos.
Las candidatas no deben estar desempeñando su cargo hace más de 5 años en la fecha de cierre de la convocatoria.
¡No pueden postularse Decanas!
El programa UNILEAD se llevará a cabo entre mayo y noviembre de 2022, con fases virtuales que se deben tomar desde el respectivo país de origen y fases presenciales en Colombia en la Universidad del Rosario.
¿Cuáles gastos cubre este programa?
• Gastos de los viajes para las fases presenciales en Colombia
• Costos del curso
• Alojamiento y apoyo para alimentación en Colombia
Las instituciones de origen de las participantes deben contribuir con los gastos del curso pagando una cuota de 200 Euros.
La fecha límite para presentarse es el 22 de febrero, 2022. La postulación se debe remitir a través del sistema online de la Universidad de Oldenburg.
Todos los detalles sobre la convocatoria UNILEAD, el proceso de postulación y la documentación requerida, se encuentran en: bit.ly/UNILEAD_Colombia2022
</t>
  </si>
  <si>
    <t>https://drive.google.com/open?id=1fN4EfkcoDHF5xslLy_vQVDSsdm3f-00L</t>
  </si>
  <si>
    <t>Cordial Saludo. Respetuosamente agradezco elaborar el plan para promover la Convocatoria Verano 2022 en el Programa Delfín. Este plan de cubrir la expectativa, lanzamiento y recordación. 
Expectativa: semana del 07 al 11 de Febrero
Lanzamiento: 14 de Febrero
Recordación: semana 21 al 25 de Febrero.</t>
  </si>
  <si>
    <t>https://drive.google.com/open?id=1vr8ee-6u74gpBiZAaWWstcolr5TtA-Wy</t>
  </si>
  <si>
    <t>PZ22-13 Diseño pieza para redes sociales (feed)
Copy:
Bienvenidos 
Inicio de clases 7 de febrero
Presencialidad 100%</t>
  </si>
  <si>
    <t>PZ22-14 Diseño pieza redes sociales (feed) con la misma línea gráfica de la pieza de inducción:
Copy
El AUTOCUIDADO para mitigar la propagación del COVID - 19
- No asistir si presenta algún síntoma de alerta. 
- Uso continuo y permanente del tapabocas.
- Lavado de manos cada 3 (tres) horas.
- Mantener el distanciamiento entre las personas. 
- Evitar aglomeraciones. 
- No consumir alimentos en espacios cerrados.
- Reportar cualquier sospecha de contagio.
- Contar con el esquema de vacunación completo.</t>
  </si>
  <si>
    <t>PZ22-15 Diseño de flyer medio pliego para impresión
El AUTOCUIDADO como principal medida para cumplir a las normas y evitar conductas consideradas de riesgo para el contagio COVID-19
Tenga en cuenta:
- Uso continuo y permanente del tapabocas cubriendo nariz y boca. Se recomienda contar con un tapabocas adicional en caso de ser requerido.
- Lavado de manos al ingreso a la institución, cada vez que sea requerido y como mínimo cada 3 (tres) horas, empleando suficiente agua y jabón. 
- Mantener el distanciamiento entre las personas 
- Evitar aglomeraciones 
- Está prohibido comer o tomar bebidas dentro de los salones de clase o en espacios cerrados.
- Mantener los salones de clase bien ventilados abriendo las puertas y ventanas.
- No asistir a clases o actividades académicas de manera presencial si presenta síntomas respiratorios, comunicarlo a su docente y solicitar cita virtual con el consultorio médico institucional a través del celular 300 691 2404 o informar a Seguridad y Salud en el Trabajo al correo: saludocupacional@endeporte.edu.co para definir la conducta a seguir. 
- Reportar a su docente cualquier sospecha de contagio o conducta que atente en contra de la salud de la Comunidad Universitaria Escuela Nacional del Deporte.
- Se recomienda contar con el esquema de vacunación completo para la prevención COVID-19, teniendo en cuenta que en algunos escenarios deportivos, sitios de prácticas y establecimientos como empresas, instituciones, y otros lugares asignados para el cumplimiento de actividades académicas, pueden solicitar como requisito para el ingreso y realización de labores presentar el certificado de vacunación COVID-19 en físico o digital. PZ22-12</t>
  </si>
  <si>
    <t>Todos y Todas a Estudiar</t>
  </si>
  <si>
    <t>Stephanie Zabala Carmona</t>
  </si>
  <si>
    <t>PZ22-16 Solicito amablemente el diseño de una invitación para la inducción a estudiantes nuevos del programa Todas y Todos a Estudiar, esta invitación se enviara a los directivos de la alcaldía del distrito de Santiago de Cali y los directivos de la Institución Universitaria Escuela Nacional del deporte.
Fecha: Lunes 07 de febrero de 2022 - Auditorio José Fernando Arroyo Valencia
Martes 08 de febrero de 2022 - Coliseo Mundialista Ivan Vassilev Todorov 
Quedo atenta a cualquier inquietud. 
Gracias.</t>
  </si>
  <si>
    <t>Esta pieza no será publicada, se enviara de manera "directa" a los invitados vía correo electrónico</t>
  </si>
  <si>
    <t>PZ22-17 Solicito amablemente, el diseño de una pieza donde se identifique la atención a los estudiantes pertenecientes al programa Todas y Todos a Estudiar, la idea es que con esta pieza se reconozca que ahí quedara el espacio de atención para ellos y para el programa.
Las medidas de la pieza son: 196x50
La idea es que esta pieza este instalada en el lugar, a mas tarde el próximo Lunes 07 de febrero de 2022, por lo anterior y en la medida de lo posible habrá que tenerla días antes para enviarla a impresión.
Lugar de adecuación:  Bloque Administrativo, piso 1, debajo de tesorería institucional. 
Quedo atenta a cualquier inquietud. 
Gracias.</t>
  </si>
  <si>
    <t>Solicito amablemente el cubrimiento de la inducción a estudiantes nuevos para el programa Todas y Todos a Estudiar con fotografías y apoyo audiovisual.
Los días, lunes 7 de febrero de 2022 en el auditorio José Fernando Arroyo Valencia y martes 8 de febrero de 2022 en el Coliseo Mundialista Ivan Vassilev Todorov  en el horario de 2:00 pm a 5:00 pm.
Quedo atenta a cualquier inquietud. 
Gracias.</t>
  </si>
  <si>
    <t>PZ22-18 Comedidamente solicito informar por las redes y correos institucionales de toda la comunidad de la Institución Universitaria Escuela Nacional del Deporte, que el próximo miércoles 2 y jueves 3  de febrero del año en curso, se van a realizar jornadas de vacunación prevención covid-19 en el pasillo del coliseo desde las 8:30 am hasta las 3:00 pm.</t>
  </si>
  <si>
    <t>DIRECCIÓN TÉCNICA DE PLANEACIÓN</t>
  </si>
  <si>
    <t>PZ22-19 Poner al logo de la Institución abajo "Unidad de Aseguramiento de la Calidad"</t>
  </si>
  <si>
    <t xml:space="preserve">Cordial Saludo. Mil gracias por realizar la divulgación que se describe en el adjunto. 
Lanzamiento en ENDEPORTE: viernes, 28 01 2022 ó el lunes, 31 01 2022
Recordación: 2 viernes de febrero, intercalado. </t>
  </si>
  <si>
    <t>https://drive.google.com/open?id=1A5SSHX85aufLoWy1yHEqWD_qjexNOWwa</t>
  </si>
  <si>
    <t>Yiseth Mosquera</t>
  </si>
  <si>
    <t xml:space="preserve">PZ22-20 Se requiere la elaboración de piezas graficas sobre las pruebas TyT y Saber Pro. Adjunto envío modelo utilizado el semestre pasado, y documento con las nuevas fechas de cada uno de los proceso. </t>
  </si>
  <si>
    <r>
      <rPr>
        <u/>
        <sz val="10"/>
        <color rgb="FF1155CC"/>
        <rFont val="Arial"/>
      </rPr>
      <t>https://drive.google.com/open?id=1gwkpZVPMzAAo-4FfKDVTtK1CFknkS3c_</t>
    </r>
    <r>
      <rPr>
        <sz val="10"/>
        <color rgb="FF000000"/>
        <rFont val="Arial"/>
        <scheme val="minor"/>
      </rPr>
      <t>, https://drive.google.com/open?id=19YihwrUoi-OL58rVKTAJGRLZBZ4z8Yny</t>
    </r>
  </si>
  <si>
    <t>2/4/0022</t>
  </si>
  <si>
    <t xml:space="preserve">PZ22-21 Pieza para feed 
Copy:
Lanzamiento del Campeonato Mundial de Atletismo U20 Cali 2022
Fecha: martes 1 de febrero de 2022
Hora: 14:30 CET 
          08:30 Hora Colombia
(Incluye logo zoom)
Únete y descubre tu camino a Cali22 </t>
  </si>
  <si>
    <t>Buenas tardes. En 2021 la Oficina de Comunicaciones aporto a la Comunidad de apoyo para clases espejo la imagen gráfica y hoy, en 2022, nuevamente se requiere su apoyo incorporando a dicha imagen la expresión Red de Internacionalización. 
Fecha: disculpa la premura se requiere para el jueves, 03 02 2022 antes de medio día.</t>
  </si>
  <si>
    <t>https://drive.google.com/open?id=1NcskntvJabS1ecXTLNvicXWPZNMi5Rys, https://drive.google.com/open?id=1tmq4h1-40q-gzn4c5h6SQ6RWD4VLM76p, https://drive.google.com/open?id=19NPIDVTlz37t-1ZnmUb7CocCfvF5Khx_</t>
  </si>
  <si>
    <t>PZ22-22 Nueva propuesta sobre los servicios de la IPS, con la misma información.</t>
  </si>
  <si>
    <t>Angélica Orozco</t>
  </si>
  <si>
    <t>PZ22-23
Copy:
¡Te esperamos en nuestra jornada de inducción!
Este jueves y viernes desde las 8:00 a. m.</t>
  </si>
  <si>
    <t>Angélica Orozco Ramírez</t>
  </si>
  <si>
    <t>PZ22-24
Banner para Página Web- Linkedin- Facebook y Twitter
Copy:
¡BIENVENIDOS QUERIDOS ESTUDIANTES!
#COMUNIDADIUEND</t>
  </si>
  <si>
    <t>PZ-2225
Plantilla para redes sociales- Formato Historias
Generar dos plantillas con línea gráfica institucional y lineamientos gráficos requeridos VIGILADA MINEDUCACIÓN y el logo de la IUEND, las plantillas son para desarrollar publicaciones random en redes para las historias.</t>
  </si>
  <si>
    <t>2 Plantillas para generar contenido informativo constante en redes</t>
  </si>
  <si>
    <t>Gildardo Scarpetta Calero</t>
  </si>
  <si>
    <t>isabella aguirre</t>
  </si>
  <si>
    <t xml:space="preserve">PZ-22-26 Solicitud para el plegable para el programa de mercadeo y negocios internacionales </t>
  </si>
  <si>
    <t>https://drive.google.com/open?id=1_buoPHRyQK5HpT6GpltR52OiV2xruEQC</t>
  </si>
  <si>
    <t xml:space="preserve">PZ-22-27 Carrusel
Revisar esta info para la fotografía: https://goodlift.info/lifter.php?lid=15934
PZ22-26
Copy: 
Imagen 1:
#OrgulloIUEND (Foto de la egresada).
Laura Nathalia Varela Vallejos
Imagen 2: 
Felicitaciones a nuestra egresada por su logro en el Campeonato Mundial de Powerlifting Equipado Subjunior, Junior y Masters
</t>
  </si>
  <si>
    <t>isabella aguirre moreno</t>
  </si>
  <si>
    <t>PZ-22-28 Material POP en formato flyer para el pregado de mercadeo y negocios internacionales</t>
  </si>
  <si>
    <t>https://drive.google.com/open?id=1zHdo7E_qu46ZR3Oua9nhyoHQswRqu48h</t>
  </si>
  <si>
    <t>PZ22-27
Copy: 
JORNADA DE INDUCCIÓN 
Programa Todas y Todos a Estudiar 
Fecha y lugar: 
                        Lunes 07 de febrero de 2022 - Auditorio José Fernando Arroyo Valencia.
                        Martes 08 de febrero de 2022 - Coliseo Mundialista Ivan Vassilev Todorov
Hora: 2:00 p. m. a 5:00 p. m.</t>
  </si>
  <si>
    <t>Cristian Ramos</t>
  </si>
  <si>
    <t>Fabian H. Marín G.</t>
  </si>
  <si>
    <t xml:space="preserve">PUBLICACIÓN EN INSTANCIA WEB EGRESADOS TARJETA PROFESIONAL PROGRAMAS DE SALUD Y ADMÓN, ENLACES: TERAPIA OCUPACIONAL: https://www.tocolombia.org/servicios/primera-vez/38   FISIOTERAPIA: https://www.colfi.co/funciones-publicas/primera-vez/  NUTRICIÓN Y DIETÉTICA: https://colnud.co/inscripcion-de-tarjeta-profesional/   ADMÓN DE EMPRESAS: https://cpae.gov.co/index.php/tramites-en-linea/tramites </t>
  </si>
  <si>
    <r>
      <t xml:space="preserve">https://drive.google.com/open?id=1oVy7tlslzYq6Pe0eTNWbQNkkNrGAET0G, https://drive.google.com/open?id=16AnofsDkJMmbuUVm-brJmNcJmT3uMXlp, </t>
    </r>
    <r>
      <rPr>
        <u/>
        <sz val="10"/>
        <color rgb="FF1155CC"/>
        <rFont val="Arial"/>
      </rPr>
      <t>https://drive.google.com/open?id=1A4WsFmILRwvB-8G7qK5vu7digrGV1LrM</t>
    </r>
    <r>
      <rPr>
        <sz val="10"/>
        <color rgb="FF000000"/>
        <rFont val="Arial"/>
        <scheme val="minor"/>
      </rPr>
      <t xml:space="preserve">, </t>
    </r>
    <r>
      <rPr>
        <u/>
        <sz val="10"/>
        <color rgb="FF1155CC"/>
        <rFont val="Arial"/>
      </rPr>
      <t>https://drive.google.com/open?id=1UOKe8PcqwLkOZ4Qn9-UbNdE9KRV8U7ci</t>
    </r>
  </si>
  <si>
    <t>EGRESADOS</t>
  </si>
  <si>
    <t>JAIRO BALANTA ARANGO</t>
  </si>
  <si>
    <t xml:space="preserve">Actualización del portafolio de servicios deportivos y subir a la pagina institucional, tener encuenta la vinculación de los códigos QR empleados el semestre anterior . </t>
  </si>
  <si>
    <t>https://drive.google.com/open?id=1oxoGZZlY873H9BYYvf8qOKSqav0iMPmX</t>
  </si>
  <si>
    <t xml:space="preserve">Holas muy buenas tardes. 
Agradezco divulgar la siguiente información: 
UNESCO &amp; Microsoft Training Days 28 Feb - 1 Mar 2022
UNESCO &amp; Microsoft are working together to promote future-oriented skilling for vocational educators.
I am pleased to extend the invitation to *all vocational educators in upper secondary and higher education institutions of business, technology, engineering, computer science and AI* part of our network to register for the *Microsoft’s Vocational Training Days (VTD) from Feb 28 – Mar 1, 2022*. During the two-day online VTD, sessions on Azure Artificial Intelligence (AI) and Security, Compliance and Identity Fundamental (SCI) will be offered to all participants registered using the links below.
The objective of the training is to deep dive into the fundamental principles of machine learning and artificial intelligence as well as to describe the fundamentals of security, compliance and identity in Microsoft cloud-based services. The courses will also help you prepare with industry-recognized Microsoft Fundamentals certifications.
Live sessions and recordings will be accessible upon registration. You will also get access to free practice tests and exam vouchers upon registration.
To participate in the live sessions or to watch the recording, please register by using the links provided as follows:
1. Microsoft Azure AI Fundamental (AI-900) – 28 February 2022
i)            To attend the training in French at 9:30– 13:00 (CET), please register here https://investenergie.cloudreadyskills.com/msftai/ai900-unescofr  
ii)           To attend the training in English at 9:30– 16:00 (CET),  please register here  https://investenergie.cloudreadyskills.com/msftai/ai900-unescoENG
2. Microsoft Security, Compliance and Identity Fundamental (SC-900) – 1 March 2022 at 9:00– 17:00 (CET)
i)            To attend the training in French, please register here https://investenergie.cloudreadyskills.com/msftsc/sc900-unesco   
ii)           To attend the training in English, please register here https://investenergie.cloudreadyskills.com/msftsc/sc900-unesco-ENG  
Please feel free to share the announcement with educators at your Universities and Institutes.
We hope that many of you will benefit from this partnership under the framework of UENSCO’s Global Skills Academy.
For more details visit https://globaleducationcoalition.unesco.org/global-skills-academy .
</t>
  </si>
  <si>
    <t>No...</t>
  </si>
  <si>
    <t xml:space="preserve">wilson canizales </t>
  </si>
  <si>
    <t xml:space="preserve">camara de video con capturadora de imagen </t>
  </si>
  <si>
    <t xml:space="preserve">por favor facilitar los equipos de cámara de video y capturadora de imagen para clase virtual de talentos Colombia fecha pruebas miércoles 9 de febrero hora 9 am y jueves 10 de febrero  desde las 7 am a 6 pm </t>
  </si>
  <si>
    <t xml:space="preserve">entrenadores del programa talentos </t>
  </si>
  <si>
    <t xml:space="preserve">Señores 
Comunicaciones
Se solicita muy amablemente el diseño del portafolio de servicios de Arte y Cultura 2022-1. Tener en cuenta:
1) En el archivo adjunto se encuentran los programas y horarios 2022-1
Nota: No tener en cuenta el ITEM "cupos" ni  "horas semana"
2) Debe llevar: logo/ vigencia 2022-1/ Invita: Unidad de Bienestar Universitario/Informes: 5540404 Ext 229 /Correo: cultura@endeporte.edu.co/Whats App: 3173544655 
Nota: Se puede tomar como referencia el diseño del semestre anterior  
3)Debe llevar dirección Swing latino, los códigos Classroom y el enunciado: "Los programas de Arte y Cultura cuentan con un aula virtual de Google classroom en el que encontrarás información general del curso y material de estudio. Accede a través de tu correo institucional". 
Gracias </t>
  </si>
  <si>
    <t>https://drive.google.com/open?id=15-lLvAW2eCiJGtHEyJ989ls4-oApACGF</t>
  </si>
  <si>
    <t>Se requiere divulgar la información acerca del subsidio de transporte que consiste en una tarjeta para el transporte MIO:
REQUISITOS: 
Pertenecer a estrato 1
No ser beneficiario de Jóvenes en Acción
Ultimo promedio mayor a 3.8
12 créditos matriculados como mínimo
Ser estudiante de segundo semestre en adelante
Utilizar el servicio de transporte MIO
Formulario en el siguiente link:  https://forms.gle/5U5t3BzTWoKogEED9 
FECHAS:
Se reciben solicitudes hasta febrero 21
INFORMACION:
Unidad de Bienestar Universitario
permanenciaestudiantil@endeporte.edu.co
Nota: Adjunto un archivo con el diseño que se realizó en 2020-1</t>
  </si>
  <si>
    <t>https://drive.google.com/open?id=1DmfQ0IVZ_otRs9WDvhqZYvBDQcNnLJkB</t>
  </si>
  <si>
    <t>Decreto 1330 y Lineamientos de Permanencia Estudiantil del MEN. Directriz de Rectoría</t>
  </si>
  <si>
    <t>Héctor Fabio Martínez Agudelo</t>
  </si>
  <si>
    <t>Hector Fabio Martínez</t>
  </si>
  <si>
    <t xml:space="preserve">Solicitamos por favor se realice una campaña de sensibilización (durante el año 2022) dirigida a Funcionarios y Contratistas, en la cual se expongan de forma clara y atractiva los diferentes items consignados en el Protocolo de Atención al Ciudadano. Por favor hacer énfasis en los términos para contestar las diferentes solicitudes. </t>
  </si>
  <si>
    <t>https://drive.google.com/open?id=1OUtC3aPJetkikpbEuZPA_KoOF5zYKb2e</t>
  </si>
  <si>
    <t>Constitución Política de Colombia, Artículo 2
Ley 1474 de junio 12 de 2011
Ley 1437 de 2011
Ley 1755 
Decreto No. 1166 de 2016</t>
  </si>
  <si>
    <t>Solicitamos por favor se socialice con los estudiantes las herramientas que la Institución tiene a disposición para presentar Peticiones, Quejas, Reclamos, Sugerencias, Denuncias o Felicitaciones, las cuales son:
1. Diez buzones distribuidos por el campus universitario (Recepción administrativa, recepción académica, Registro Académico, entre la fotocopiadora y la  venta de uniformes, Coliseo segundo piso, Biblioteca, Control Docente, Cafetería, CAF e IPS). los cuales funcionan a través del diligenciamiento de un formulario en físico.
2. Página web: socializar la ruta al formulario PQRSD-F.
3. Ventanilla única de forma verbal o escrita.
4. A través del correo electrónico atencionalciudadano@endeporte.edu.co
5. Chat de la página web.</t>
  </si>
  <si>
    <t>https://drive.google.com/open?id=1UOq2Jk1NgL4PZZ9L0ARind2BQPALVpbx</t>
  </si>
  <si>
    <t>BIANCA MANCO LOZANO</t>
  </si>
  <si>
    <t>Se solicita realizar la pieza para convocatoria de monitorias académicas y socializarla en redes y correo institucional de todos los estudiantes de pregrado.</t>
  </si>
  <si>
    <t>https://drive.google.com/open?id=1Jz4UVAHKkeB8J-V2FODNNXv-dX378a_I</t>
  </si>
  <si>
    <t>DECRETO 1330</t>
  </si>
  <si>
    <t>Buena tarde, comedidamente solicito elaboración de un Banner y su respectiva divulgación de las pruebas Saber Pro y TyT en la pagina de la institución y redes sociales, en el banner es importante enlazar un link que redireccione al PDF en el cual se describe cada uno de los procesos. Adicionalmente se solicita corregir en la tercera hoja el ítems que se repite (Registro Extraordinario) por Recaudo Extraordinario, de igual manera para la hoja del TyT.</t>
  </si>
  <si>
    <t>https://drive.google.com/open?id=1FP1SROle-UP_yjGnlkJSc32MVYsmyz7Y</t>
  </si>
  <si>
    <t xml:space="preserve">Buenas tardes. Respetuosamente solicito divulgar en TODOS los canales habilitados para el público estudiantes 
BECAS DE PREGRADO DE UNILA 2022
Si eres estudiante de un pueblo indígena o refugiado o tienes visa humanitaria esta información es para ti. 
La Universidad Federal de la Integración Latinoamericana (UNILA)   ofrece 708 cupos en 29 carreras de grado, para estudiantes de 32 países de América Latina y del Caribe. 
Por tratarse de una universidad pública federal, los aprobados en los procesos de selección tendrán derecho a la enseñanza gratuita durante toda su carrera. 
Todas las carreras de la UNILA se realizan en la modalidad presencial y las clases tienen lugar en la ciudad de Foz do Iguaçu (Brasil).
El período de inscripción es del 4 de febrero al 1 de marzo de 2022.
Los aspirantes deberán cumplir, entre otros, con los siguientes requisitos básicos:
- No tener nacionalidad brasileña, aunque sea de doble nacionalidad;
-  Haber concluido el bachillerato o formación equivalente fuera de Brasil;
-  No poseer vínculo activo con la UNILA;
- Ser mayor de 18 años o haberlos completado hasta la fecha de la matrícula (prevista del 13 al 16 de junio de 2022).
Respuesta a dudas e inquietudes en el correo coopedu.bogota@itamaraty.gov.br
Mayor información en:  https://portal.unila.edu.br/noticias/unila-lanza-convocatoria-para-el-ingreso-de-estudiantes-internacionales
</t>
  </si>
  <si>
    <t>https://drive.google.com/open?id=1tVnlcY-0xYrg7hSxqounKiRBPU8-MY6A</t>
  </si>
  <si>
    <t>Angelica Orozco Ramirez</t>
  </si>
  <si>
    <r>
      <t xml:space="preserve">Por favor, subir a la Página Web, el Banner y el Pdf que se envía adjunto, con información sobre los subsidios para transporte, la ruta debe ser que las personas puedan hacer click en el banner y esto los dirija al pdf informativo.
 </t>
    </r>
    <r>
      <rPr>
        <u/>
        <sz val="10"/>
        <color rgb="FF1155CC"/>
        <rFont val="Arial"/>
      </rPr>
      <t>https://docs.google.com/forms/d/e/1FAIpQLSdK8V2I90s-9Bz5OlI4JRDdVHQOgbwKsdmhU4HqBgeAquQ50w/viewform</t>
    </r>
  </si>
  <si>
    <t>https://drive.google.com/open?id=1SvlxqV0pQE3irp4HtiAZQ3HF2G12wHL9, https://drive.google.com/open?id=1rMwdBo1yyHNj0rM_j-hab1LyxHjYkupg</t>
  </si>
  <si>
    <t>Por favor publicar el día de hoy la Resolución Rectoral No. 100.41.0100.2022 "Por medio de la cual se convoca a elecciones del Representante del Profesorado ante el Consejo Directivo de la Institución Universitaria Escuela Nacional del Deporte"</t>
  </si>
  <si>
    <t>https://drive.google.com/open?id=1Q0zaG2cI9jU1RtXuyPMojrU6V_bAtssv</t>
  </si>
  <si>
    <t xml:space="preserve">Por favor realizar la respectiva difusión de la convocatoria del Representante del Profesorado ante el Consejo Directivo para la cual se pueden inscribir del 23 al 25 de febrero. Lo anterior, se siguiere se realice por correo únicamente a los Docentes, página web e Intranet. </t>
  </si>
  <si>
    <t>Buenas tardes, Solicito por medio del presente publicar Banner con información para las pruebas Saber Proy Tyt, este banner debe dirigir a otro link en el que debe encontrarse el pdf que se adjunta.  
Puedes encontrar los archivos en el siguiente enlace o bien se encuentran adjuntos al formulario
https://drive.google.com/drive/folders/1IOwZyed4l3PM3x4wpzm3ZKvUqaDfWg9_?usp=sharing</t>
  </si>
  <si>
    <t>https://drive.google.com/open?id=1g_AUhQePWlkQdFhmdmigi22CEf1kIPzF, https://drive.google.com/open?id=1Aw61wSfvMLwANS5rulggUKtPOtSvb94R</t>
  </si>
  <si>
    <t>PZ-22-29 Cordial saludo, favor diseñar una imagen con los representantes del COPASST y del Comité de Convivencia laborar y difundirla por medio de nuestros canales internos 
EL periodo del Copasst es del 15 de Mayo de 2021 hasta el 14 de Mayo del 2023
El periodo del comité de Convivencia laboral es 27 de julio de 2021 hasta el 26 de julio de 2023
Se anexa diapositiva de Conformación de COPASST y Resolución del Comité de Convivencia Laboral</t>
  </si>
  <si>
    <r>
      <rPr>
        <u/>
        <sz val="10"/>
        <color rgb="FF1155CC"/>
        <rFont val="Arial"/>
      </rPr>
      <t>https://drive.google.com/open?id=1nSl4VuYet22Io6B3rTaADa4KW61GzfF5</t>
    </r>
    <r>
      <rPr>
        <sz val="10"/>
        <color rgb="FF000000"/>
        <rFont val="Arial"/>
        <scheme val="minor"/>
      </rPr>
      <t xml:space="preserve">, </t>
    </r>
    <r>
      <rPr>
        <u/>
        <sz val="10"/>
        <color rgb="FF1155CC"/>
        <rFont val="Arial"/>
      </rPr>
      <t>https://drive.google.com/open?id=1dpq_XjqC3rCVfjCBI8kU6AHuKXIqhGmU</t>
    </r>
  </si>
  <si>
    <t>ISABELLA AGUIRRE MORENO</t>
  </si>
  <si>
    <t>Isabella aguirre moreno</t>
  </si>
  <si>
    <t xml:space="preserve">Corrección de estilo, corrección  en la pagina pagina web para el programa mercadeo y negocios </t>
  </si>
  <si>
    <t>Modificación en la pagina web  en los siguientes items MODALIDAD: debe de contener DIURNA Y NOCTURNA 
VALOR: 4`100.000</t>
  </si>
  <si>
    <t>https://drive.google.com/open?id=1YiVBY71t_PAdAagDLqo1bvZL7GZ-d8xo</t>
  </si>
  <si>
    <t>Por favor publicar el día de hoy la Resolución Rectoral No. 100.41.101.2022 "Por medio de la cual se convoca a elecciones del Representante del Profesorado ante el Consejo Académico de la Institución Universitaria Escuela Nacional del Deporte"</t>
  </si>
  <si>
    <t>https://drive.google.com/open?id=1ssalO01L-F6-ifeExE8yBpBPdQuuZ_p8</t>
  </si>
  <si>
    <t xml:space="preserve">Por favor realizar la respectiva difusión de la convocatoria del Representante del Profesorado ante el Consejo Académico para la cual se pueden inscribir del 23 al 25 de febrero. Lo anterior, se siguiere se realice por correo únicamente a los Docentes, banner página web e Intranet. </t>
  </si>
  <si>
    <t xml:space="preserve">PZ-22-30
Señores 
Unidad comunicaciones 
Cordial saludo 
Se solicita muy amablemente el diseño de los portafolios de los convenios de IPC y Bellas artes para la vigencia 20221-1. Tener en cuenta:
1) Bellas Artes debe llevar:
Logos de ambas IES
Vigencia 2022-1
Informes 5540404 Ext. 229
Correo: cultura@endeporte.edu.co
Imágenes o iconos de guitarra, piano , percusión, técnica vocal, dibujo, LSC
Información del archivo adjunto "Borrador portafolio Bellas artes 2022-1" 
2) IPC debe llevar:
Logos de ambas IES
Vigencia 2022-1
Informes 5540404 Ext. 229
Correo: cultura@endeporte.edu.co
Imágenes o iconos de Maquillaje artístico, Vestuario, Talla en madera ,Muralismo, Artes escénicas (Clown),Artesanías, pintura, Dibujo, Danzas folclóricas, Actuación ,Canto, Instrumentos musicales
Información del archivo adjunto de "Borrador portafolio IPC 2022-1" 
3) Se envían ejemplos de portafolios de semestres pasados 
4)  Se requieren los  portafolios por separado y en pdf
Gracias </t>
  </si>
  <si>
    <r>
      <t xml:space="preserve">https://drive.google.com/open?id=1DaJuntPkTuKUX0V6gl2TdDb80MatDTql, https://drive.google.com/open?id=1bQHEOItW2CRog1Cs7UUWjjnJpRlmbLcS, https://drive.google.com/open?id=1zdbkTezMyJK7hnZLVoe6ZMECzdbApH6u, https://drive.google.com/open?id=1EcWBAryCXGvS9X0vLLgqwzGFMws8GhMJ, https://drive.google.com/open?id=1kpQ8qJwHMJECQJSJ0PT4FLFFEjCR4c5X, </t>
    </r>
    <r>
      <rPr>
        <u/>
        <sz val="10"/>
        <color rgb="FF1155CC"/>
        <rFont val="Arial"/>
      </rPr>
      <t>https://drive.google.com/open?id=1JZ3PpyjO-1nmUtCKDaV4QK3kl_pcQSQi</t>
    </r>
  </si>
  <si>
    <r>
      <t xml:space="preserve">Cordial saludo. Respetuosamente solicito divulgar en nuestras redes sociales el siguiente contenido: 
Título: Convocatoria 2022 Programa Crédito Beca 
Subtítulo: Si desea estudiar un posgrado o una especialización en salud ingresa aquí  </t>
    </r>
    <r>
      <rPr>
        <u/>
        <sz val="10"/>
        <color rgb="FF1155CC"/>
        <rFont val="Arial"/>
      </rPr>
      <t>https://www.colfuturo.org/progr.../credito-beca/convocatoria</t>
    </r>
  </si>
  <si>
    <t>https://drive.google.com/open?id=1RxEeDs6qDlTkbdcfqtWDv744jAtms_uh</t>
  </si>
  <si>
    <t xml:space="preserve">Cordial Saludo. Respetuosamente solicito divulgar la información que se presenta en el archivo adjunto. </t>
  </si>
  <si>
    <t>https://drive.google.com/open?id=1neGoqY25zVU9YXBrp7M_nKiDg8oZzsjk</t>
  </si>
  <si>
    <t xml:space="preserve">Cordial Saludo, respetuosamente solicito su colaboración divulgando el contenido que se presenta en el archivo adjunto. </t>
  </si>
  <si>
    <t>https://drive.google.com/open?id=1gHg3qcBS1TY7bvMRoVODJn-xRp6B6ewe</t>
  </si>
  <si>
    <t xml:space="preserve">Jesse David Bermúdez </t>
  </si>
  <si>
    <t xml:space="preserve">Toma de foto </t>
  </si>
  <si>
    <t>Cordial Saludos, 
por medio de la presente solicito amablemente nos colaboren con la toma de foto de los estudiantes del curso preparatorio de deporte y de salud para el carnet estudiantil.
Días: lunes 21 de febrero de 2022
Hora de toma de foto: Grupo 1 de 10:30 a 12:00 m y grupo 2 de 1:30 pm  a 2:30 pm</t>
  </si>
  <si>
    <t xml:space="preserve">toma de foto </t>
  </si>
  <si>
    <t>Favor Publicar en Normatividad Acuerdos de Consejo Académico</t>
  </si>
  <si>
    <t>https://drive.google.com/open?id=1NfUNRRrVXB_vX-NllkCn3N4jFEaB0TcZ</t>
  </si>
  <si>
    <t>Ley de transparencia</t>
  </si>
  <si>
    <t xml:space="preserve">Ajustes en el plegable para mercadeo y negocios internacionales </t>
  </si>
  <si>
    <r>
      <t xml:space="preserve">https://drive.google.com/open?id=14CWY1oq6i5iHBMuAeBc41X054013whS3, </t>
    </r>
    <r>
      <rPr>
        <u/>
        <sz val="10"/>
        <color rgb="FF1155CC"/>
        <rFont val="Arial"/>
      </rPr>
      <t>https://drive.google.com/open?id=1LwN9-ZK3jBka4TfeecpnQe3VnzmybggU</t>
    </r>
  </si>
  <si>
    <t xml:space="preserve">Hola por favor solicito su apoyo con la realización de una noticia anunciando la firma del convenio de cooperación con la Universidad de Gran Rosario en Argentina. 
Adjunto contrato para que puedan sacar detalles y página web de la universidad. 
https://ugr.edu.ar/
</t>
  </si>
  <si>
    <t>https://drive.google.com/open?id=1S2Z599oOl_OyNMSVhQdadi0Ars8AAxVt</t>
  </si>
  <si>
    <t xml:space="preserve">Difundir las becas Mooc que se encuentran en el word puedes usar este link: 
https://docs.google.com/document/d/1_FLooAu8N8qN8ospTvvZ1gzcK6HjNMgS/edit?usp=sharing&amp;ouid=104309766839054527293&amp;rtpof=true&amp;sd=true
</t>
  </si>
  <si>
    <r>
      <t xml:space="preserve">El evento se trata de un curso de descubrimiento e iniciación en KRAV MAGÁ dictado por el experto francés YANN VEI, instructor con 18 años de experiencia en el área y quien ha trabajado en diversos espacios compartiendo su conocimiento en esta práctica de defensa personal, el evento se desarrollará en el coliseo Iván Vassilev Todorov de nuestra institución, el evento está dirigido a estudiantes y será gratuito, la fecha de la actividad está pactada para el próximo 23 de febrero. Se adjuntan todas las piezas para la promoción del mismo, el banner se enlazará al documento PDF el cual ya cuenta con el link de inscripción enlazado valga la redundancia.
Link de inscripción:  </t>
    </r>
    <r>
      <rPr>
        <u/>
        <sz val="10"/>
        <color rgb="FF1155CC"/>
        <rFont val="Arial"/>
      </rPr>
      <t>https://forms.gle/xLEruaNSDsfQSzX87</t>
    </r>
  </si>
  <si>
    <r>
      <t xml:space="preserve">https://drive.google.com/open?id=1aGnylcV2rfzX9dl4g0RL5ZEg-zA3NumP, https://drive.google.com/open?id=1Cd54fyNGzF42bh8jeHUTCzlRn0iRSAPF, https://drive.google.com/open?id=1w_Gxqhpybh91d0jK-Po-p6vpG-4EHeFq, </t>
    </r>
    <r>
      <rPr>
        <u/>
        <sz val="10"/>
        <color rgb="FF1155CC"/>
        <rFont val="Arial"/>
      </rPr>
      <t>https://drive.google.com/open?id=1ajGXwXGJPE7XPGmlrIHicEdTiTALzZUF</t>
    </r>
  </si>
  <si>
    <t>Por favor divulgar información en el banner de la Página Web convocatoria para Representante de Profesores:
https://drive.google.com/file/d/10UsIK2qp1zmhMkCkLsRjCCNzkDOjR4Xk/view?usp=sharing</t>
  </si>
  <si>
    <t>https://drive.google.com/open?id=1RUaacModBl-K4ogq_kxvjwur9K8OWVEg</t>
  </si>
  <si>
    <t>Favor subir este Pdf en un link de la Página Web</t>
  </si>
  <si>
    <t>https://drive.google.com/open?id=1e5B6ljUxapKUNTb8wPHB0y5dksgzzgdJ</t>
  </si>
  <si>
    <t>Envío de correcciones para el evento de Krav Magá</t>
  </si>
  <si>
    <r>
      <rPr>
        <u/>
        <sz val="10"/>
        <color rgb="FF1155CC"/>
        <rFont val="Arial"/>
      </rPr>
      <t>https://drive.google.com/open?id=1cLsc1-q2QXBF0UBuzRHxZmjLIquruF0h</t>
    </r>
    <r>
      <rPr>
        <sz val="10"/>
        <color rgb="FF000000"/>
        <rFont val="Arial"/>
        <scheme val="minor"/>
      </rPr>
      <t xml:space="preserve">, https://drive.google.com/open?id=1nZdbtkvNuP7Uo9p59ub8hkTppyl3O0rB, </t>
    </r>
    <r>
      <rPr>
        <u/>
        <sz val="10"/>
        <color rgb="FF1155CC"/>
        <rFont val="Arial"/>
      </rPr>
      <t>https://drive.google.com/open?id=1ywJ04Mu9g-TthOVwrfq4p1Q9F9W8OH5o</t>
    </r>
  </si>
  <si>
    <t>Subir a la Página Web el Banner adjunto y enlazarlo al PDF informativo que también se encuentra adjunto....
Thank  you!</t>
  </si>
  <si>
    <t>https://drive.google.com/open?id=1m1bNF0VbEM9BeapBxFipo8-ihgpu0BCH, https://drive.google.com/open?id=1w6gJmldRYRepxD4z90aErP7CIPMB6ZFW</t>
  </si>
  <si>
    <r>
      <t xml:space="preserve">Cordial saludo, 
Adjunto diseño del paso a paso para la inscripción al programa, para poder realizar un diseño propio que pueda usarse en stories, 
Si es posible que este lleve al siguiente video con información adicional sobre el programa 
</t>
    </r>
    <r>
      <rPr>
        <u/>
        <sz val="10"/>
        <color rgb="FF1155CC"/>
        <rFont val="Arial"/>
      </rPr>
      <t>https://www.youtube.com/watch?v=IVGk15I-2bk</t>
    </r>
    <r>
      <rPr>
        <sz val="10"/>
        <color rgb="FF000000"/>
        <rFont val="Arial"/>
        <scheme val="minor"/>
      </rPr>
      <t xml:space="preserve">
</t>
    </r>
  </si>
  <si>
    <t>https://drive.google.com/open?id=1fUbsOojo_UGaKtX2ajDvNlMhDJUg5dNR</t>
  </si>
  <si>
    <t xml:space="preserve">PZ-22-31
Cordial saludo, 
Requerimos también un diseño para enviar a medios externos que nos permita compartir el catálogo de investigadores de la institución con estudiantes de las diferentes universidades pertenecientes al programa Delfín. </t>
  </si>
  <si>
    <t>https://drive.google.com/open?id=1QeGDjuy66plxWTepBe-D9pkcfYUmIwy9</t>
  </si>
  <si>
    <t xml:space="preserve">PZ-22-32
Señores 
U. Comunicaciones 
Cordial saludo 
Se solicita muy amablemente el diseño de piezas graficas para la realización del evento "Challenge ENDpoderate" conforme al archivo de word adjunto
Nota. Se adjunta pieza grafica del evento del año pasado como referencia si lo consideran  
Gracias </t>
  </si>
  <si>
    <r>
      <t xml:space="preserve">https://drive.google.com/open?id=1gKOjcX5-sQM1xbGKomx3rSHTuwp7WTdi, </t>
    </r>
    <r>
      <rPr>
        <u/>
        <sz val="10"/>
        <color rgb="FF1155CC"/>
        <rFont val="Arial"/>
      </rPr>
      <t>https://drive.google.com/open?id=1REr64imf3n-2Y8OGZwPC08SVSe-XhUSx</t>
    </r>
  </si>
  <si>
    <t xml:space="preserve">Señores 
Comunicaciones 
Cordial saludo
Se solicita muy amablemente la difusión del Portafolio  de Arte y Cultura 2022-1 así:
1)Actualización de portafolio  en página web ruta: https://www.endeporte.edu.co/ &gt;Bienestar Universitario &gt;Arte y Cultura &gt;"Electivas Lúdico-culturales"/"Grupos artísticos y culturales".
 (SE ADJUNTA EL PORTAFOLIO 2022-1)
2) Correo electrónico dirigido a la comunidad con el siguiente contenido:
Asunto: Participa de los talleres artísticos y culturales de Bienestar Universitario  2022-1
Texto: La Unidad de Bienestar Universitario te invita a participar de las actividades artísticas y culturales 2022-1, conoce la oferta e inscríbete en el siguiente enlace: 
https://forms.gle/bRCMfWAWRUxdWrcGA
Para conocer mas de la oferta de Arte y cultura visita: https://www.endeporte.edu.co/123-area-cultural
¡Los esperamos!
(Adjuntar piezas gráficas)
3) Boletín en área de noticias o publicaciones oficiales IU END o redes sociales 
Texto: La Unidad de Bienestar Universitario te invita a participar de las actividades artísticas y culturales 2022-1, conoce la oferta e inscríbete en el siguiente enlace: 
https://forms.gle/bRCMfWAWRUxdWrcGA
Para conocer mas de la oferta de Arte y cultura visita: https://www.endeporte.edu.co/123-area-cultural
¡Los esperamos! 
(Adjuntar piezas gráficas)
Gracias </t>
  </si>
  <si>
    <t>https://drive.google.com/open?id=1svdBDJ1o4LChhdgbDwVIae_ss7Tj9OW2</t>
  </si>
  <si>
    <t>Secretaría General</t>
  </si>
  <si>
    <t>Favor realizar pieza gráfica y difundir información de la Circular de grados por ceremonia 2022-1</t>
  </si>
  <si>
    <t>https://drive.google.com/open?id=1bi5cG4LUkR_MyCSQXfn69W8d_P2sFM1H</t>
  </si>
  <si>
    <t>Atención al Ciudadano</t>
  </si>
  <si>
    <t>Cordial saludo, hemos identificado una cantidad considerable de solicitudes de información sobre el apoyo del Gobierno Nacional denominado Matrícula Cero, para lo cual sugerimos que esta información debería ser socializada en los medios oficiales de la Institución, en especial cerca al periodo de inscripciones.</t>
  </si>
  <si>
    <t xml:space="preserve">Publicación de portafolio del Área de Recreación y Deportes </t>
  </si>
  <si>
    <r>
      <t xml:space="preserve">Colgar portafolio de deporte en la pagina institución, además actualizar el formulario de inscripciones </t>
    </r>
    <r>
      <rPr>
        <u/>
        <sz val="10"/>
        <color rgb="FF1155CC"/>
        <rFont val="Arial"/>
      </rPr>
      <t>https://forms.gle/UiTCYAAgzG3qzC4Q8</t>
    </r>
  </si>
  <si>
    <t>https://drive.google.com/open?id=1orK7zEulcNvR3ftVBeYkA8hBEO5VL83U</t>
  </si>
  <si>
    <t>FABIAN MARIN</t>
  </si>
  <si>
    <t xml:space="preserve">Publicación en instancia egresados de 2 banners con convocatorias para las siguientes elecciones: CONVOCATORIA COMITÉ CIAC (Se adjunta banner y pdf para enlazar) y CONVOCATORIA CONSEJO ACADÉMICO (Se adjunta banner y pdf para enlazar), agradecemos se baje de la instancia el día 1 de marzo de 2022. </t>
  </si>
  <si>
    <r>
      <t xml:space="preserve">https://drive.google.com/open?id=17O4cSGRPGRwBiL6CmTWDLwTPdYEQcgyY, https://drive.google.com/open?id=1HVjGNkijtbdkV7PUZ76DyD2IoywpPiJg, https://drive.google.com/open?id=1pJ-aVg_lfvmWNDcCwG6PPJUkkjpo7wYD, </t>
    </r>
    <r>
      <rPr>
        <u/>
        <sz val="10"/>
        <color rgb="FF1155CC"/>
        <rFont val="Arial"/>
      </rPr>
      <t>https://drive.google.com/open?id=1H1WM-eW7dozIfqQjygcvygWqU3sHDmJv</t>
    </r>
  </si>
  <si>
    <t>Egresados</t>
  </si>
  <si>
    <t>Angela Ximena Patiño Castillo</t>
  </si>
  <si>
    <t xml:space="preserve">Información para publicar en la pestaña de covid-19 de la pagina institucional </t>
  </si>
  <si>
    <t>https://drive.google.com/open?id=1uRu_dpTlm3xJFv39wMhRI63cFolX7qzQ, https://drive.google.com/open?id=1pASHrXEMvJFBD4lJVT0eeuU-ciY1GFjh, https://drive.google.com/open?id=1bKJ0Gmd42nLoNUK8QDR2kDS_yExA42R4, https://drive.google.com/open?id=1h0dO9nCSZpoiktyVsSMQxLmkKQae81BN, https://drive.google.com/open?id=1qnAhFmFE2Be_aZdYW9pX1nJXXNXqtnrr, https://drive.google.com/open?id=1qzwZoXQozACf-Jij5GDNPu9d-MD2UNYF, https://drive.google.com/open?id=11fbWUEhqFGmxw423b828Rh1BTsPNILZd, https://drive.google.com/open?id=1c7_VLN2qqeCKxd4jHQDIjzXQHV2ErBJO, https://drive.google.com/open?id=1Lw0BhK85ssg3gTo7P7Tg-LSVN_f83tPF, https://drive.google.com/open?id=1RYPY4vnwMXtLM-_6zzZvErj7F9g3JfmR</t>
  </si>
  <si>
    <t>Cumplimiento de Protocolo de bioseguridad Resolución 777 de 2021</t>
  </si>
  <si>
    <t xml:space="preserve">Jornada de Vacunación COVID-19 mañana miércoles 23 de febrero desde las 9:00 am hasta las 12:00 del medio día y desde la 1:00 hasta las 4:00 pm, en el pasillo del Coliseo Ivan Todorov. Se aplicarán las vacunas: Sinovac, Astrazeneca, Janssen y Pfiser segundas dosis y refuerzos  </t>
  </si>
  <si>
    <t>Cumplimiento del Plan Nacional de Vacunación Prevención COVID-19</t>
  </si>
  <si>
    <t>Subir la circular que envío adjunto y enviarme el link por fa</t>
  </si>
  <si>
    <t>https://drive.google.com/open?id=1QE2NvXV9W9ScJSH1ow3YMjMo97Pl4yzp</t>
  </si>
  <si>
    <t>Colgar el portafolio de deporte en la Página y enviarme el link Thank you!</t>
  </si>
  <si>
    <t>https://drive.google.com/open?id=1cWGkVW33PWwr53TM3PXLcycnMxKyXd9i</t>
  </si>
  <si>
    <t>Solicito amablemente la difusión de las siguientes piezas publicitarias en todos los canales institucionales</t>
  </si>
  <si>
    <r>
      <rPr>
        <u/>
        <sz val="10"/>
        <color rgb="FF1155CC"/>
        <rFont val="Arial"/>
      </rPr>
      <t>https://drive.google.com/open?id=1z-sG_GZ4BFeSLhGd-UNLOAl-KlG3gi7C</t>
    </r>
    <r>
      <rPr>
        <sz val="10"/>
        <color rgb="FF000000"/>
        <rFont val="Arial"/>
        <scheme val="minor"/>
      </rPr>
      <t>, https://drive.google.com/open?id=1bNd0yUTCoOaDaYcuBii8nZTEvhkFwQzL, https://drive.google.com/open?id=1TLFATKD_DY8B0pfiuB2_cYSQMxoWAGj9, https://drive.google.com/open?id=1NA0MEEQtitliYdt2dSAfzq-QS4ZBds4D, https://drive.google.com/open?id=1XaN2N0nUaDDIDQWTwFMvGhnHkP2qF4CX, https://drive.google.com/open?id=1ZFfwpQ9yTyMlK09cvzRv-3Bk-Gj5Bhgm</t>
    </r>
  </si>
  <si>
    <t>Angel Eduardo Pinto Iguaran</t>
  </si>
  <si>
    <t>ANGEL EDUARDO PINTO IGUARAN</t>
  </si>
  <si>
    <t>PZ-22-33
Realizar plantillas de los programas de preparatorio en salud y deporte</t>
  </si>
  <si>
    <t xml:space="preserve">Dichos carnet son para estudiantes del programa preparatorio. </t>
  </si>
  <si>
    <t xml:space="preserve">Cordial saludo 
La I.U. Escuela Nacional del Deporte, cocreadora de la Cátedra Competencias Inteculturales para la ciudadanía global, se une a la conmemoración del Día Nacional de las Lenguas Nativas  y de la celebración del Día Mundial de la Lengua Materna, establecido por la Unesco en 1999, con el fin de promover la diversidad lingüística y cultural a nivel internacional.
Viernes 25 de febrero de 2 pm a 4 pm. 📌Link: https://renata.zoom.us/j/88182219640
Publicar jueves en 3 pm para que al día viernes aún se encuentre disponible en stories. 
</t>
  </si>
  <si>
    <t>https://drive.google.com/open?id=1pGA7Oq-owJsqTwMwPHcTs2mHShGap5jY</t>
  </si>
  <si>
    <t xml:space="preserve">Realización de nota en Orgullo IU END, docente Diana Zambrano a quien le fue publicado el artículo adjunto en la Revista de Gastroenterología de México. 
Aspectos a destacar: 
- Este producto surge de su participación en la Estancia de investigación modalidad remota organizada por la DT Inter
- Coautoría con docentes de otras universidades del país. 
Adjunto artículo y contacto docente para realización de nota: 315 3067698
</t>
  </si>
  <si>
    <t>https://drive.google.com/open?id=1Q9y6Bba37tkf_ygHp84StLkdre_j9j0j</t>
  </si>
  <si>
    <t xml:space="preserve">Ange, 
Nuestra estudiante se encuentra en la agenda para el viernes 25 de febrero, se llama Daniela Valencia Ruco con la ponencia de 8:30 a 8:55. 
Como ideas puede ser poner la foto del PDF en stories con el enlace a la ponencia de ella y hacerle alguna mención, ella es estudiante del programa de Terapia Ocupacional. 
Maria Claudia tiene fotos también de ella, 
Básicamente INFIVALLE (quienes otorgaron la beca) nos exige evidencia de la difusión y este evento es como el cierre de su pasantía. 
Cualquier duda me cuentas 
Te comparto más información 
Desde la Universidad Santiago de Cali, en el marco de la pasantía internacional que desarrollan los estudiantes beneficiados del proyecto "FORMACIÓN Y FORTALECIMIENTO PARA JÓVENES INVESTIGADORES Y LÍDERES DEL ECOSISTEMA - NEXO GLOBAL VALLE DEL CAUCA”, nos complace a invitarlos al SIMPOSIO NEXO GLOBAL VALLE DEL CAUCA, como parte de las gestiones que se han realizado mancomunadamente con la Universidad de Purdue como Universidad aliada en Estados Unidos.
Esperamos contar con una masiva participación y apoyo para los estudiantes, que se encuentran a puertas de culminar su proceso de pasantía en la Universidad de Purdue y agradecemos a las Universidades origen de cada estudiante, que puedan compartir este correo en cumplimiento de los compromisos adquiridos con el proyecto de gestionar espacios presenciales y digitales para la presentación de resultados y experiencias de la pasantía de investigación en el extranjero.
En el documento adjunto se encuentra la invitación al evento y a continuación se comparten los enlaces:
Enlace sesion Febrero 24: Spring 2022 - Nexo Valle - Velasquez De Bedout (Feb 24) (kaltura.com)
Enlace sesion Febrero 25:  Spring 2022 - Nexo Valle - Velasquez De Bedout (Feb 25) (kaltura.com) 
</t>
  </si>
  <si>
    <t>https://drive.google.com/open?id=1YqCJPy7zTPJnR5uxpz0D_sVHlQe3y4kY</t>
  </si>
  <si>
    <t xml:space="preserve">Vanessa Cubillos </t>
  </si>
  <si>
    <t>PZ-22-34
Buen dia, 
por este medio hago la solicitud de las piezas gráficas para el programa Talento Colombia donde debemos de sacar las piezas con la info más relevante que les enviamos a continuacion, asi mismo les adjunto el link donde tenemos fotografías del programa y también adjunto los referentes de diseño que se han sacado, la idea es que podamos tener las fotos soluetidadas. 
Bullets para las piezas gráficas formato post, historia y página web:
Pieza 1: 
Trabajamos para potenciar y garantizar el relevo generacional de nuestros atletas.
Pieza 2: 
Talentos Colombia Transformará el deporte colombiano.
Pieza 3: 
85 municipios impactados en 11 regiones del país.
Pieza 4: 
Contamos con 2.662 beneficiarios en deporte convencional y 188 deportistas paralímpicos adscritos al programa. 
Pieza 5: 
Intervenimos en 34 disciplinas en convencional y 9 paralímpicas.
Apoyos fotograficos: 
https://drive.google.com/drive/folders/1nZykIvTg1GIpKmerteXfqMnM2mfjU-Fs?usp=sharing
adjunto el uso de logos que abajo iría el mas colombianos que nunca y el del ministerio y el del programa se puee usar en un espacio de arriba: 
https://drive.google.com/drive/folders/1pFAtl1k-IlOoJBQe1Evte4kPn_i79igy?usp=sharing</t>
  </si>
  <si>
    <t>Solicitamos acompañamiento y presentadora para el evento de gafetes para el evento de entrega de gafetes a estudiantes de 8tavo semestre de administración de empresas. El evento se llevará acabo a las 6:30 pm</t>
  </si>
  <si>
    <t>PZ22-35Diseñar pieza de sticker para pared, se sugiere imagen enviada, debe tener la frase " Gota a gota... el agua se agota, agregar logo institucional y la imagen de cuidando lo nuestro.</t>
  </si>
  <si>
    <t>https://drive.google.com/open?id=1U99RU_4UsSuMQZYLTNGvfFYXMsHv2PpO</t>
  </si>
  <si>
    <t xml:space="preserve">Yady salazar -  unidad de bienestar </t>
  </si>
  <si>
    <t>Campaña educativa</t>
  </si>
  <si>
    <t>Rodrigo Bravo Baeza (rodrigo.bravo)</t>
  </si>
  <si>
    <t>Seminario de escritura académica científica</t>
  </si>
  <si>
    <t>https://drive.google.com/open?id=1sK0nmIcR_soL4anKGtCB1nq51BCF40ch</t>
  </si>
  <si>
    <t xml:space="preserve">Cordial saludo, como parte de los procesos electorales se solicita la publicación de las actas de inscripción de los candidatos de los profesores ante el Consejo Directivo y Consejo Académico  </t>
  </si>
  <si>
    <t>https://drive.google.com/open?id=1VYWOYOeHLn1Lb2UKbNqHdSqpMwwQijug, https://drive.google.com/open?id=1SjUQf-6zK9jAIMwwBtdg3MsoPQbTPpjH</t>
  </si>
  <si>
    <t>Tiene que ser el día de hoy por el compromiso adquirido en el Acta de cierre de inscripciones</t>
  </si>
  <si>
    <t>Lucia Urueña</t>
  </si>
  <si>
    <t xml:space="preserve">Buen día cordial saludo. 
Movilidad entrante desde la Universidad de Cuauhtemoc Sede Aguascalientes México  al programa de Fisioterapia la estudiante Sherlyn Verónica Silva.
Con el Animo de darle la bienvenida y que quede en archivo su movilidad, comedidamente solicito su colaboración en la realización de un video, agradezco de antemano su colaboración, buen día . </t>
  </si>
  <si>
    <t>Bienestar Universitario</t>
  </si>
  <si>
    <t>Portafolios de Servicios en Videos cultura y deporte</t>
  </si>
  <si>
    <t>Jesse Bermudez</t>
  </si>
  <si>
    <t xml:space="preserve">Cordial Saludos
Por medio de la presente solicito amablemente me colaboren con la difusión de la información, a través de la redes Institucionales y correo de los estudiantes, docentes y administrativo  </t>
  </si>
  <si>
    <r>
      <t xml:space="preserve">https://drive.google.com/open?id=1xgnJEDTaDkNOhwYr6xKOodtp8dFGR4bU, https://drive.google.com/open?id=1fN_5oBdkPNI0b2nMc41nyW_y3zjEdiFJ, https://drive.google.com/open?id=1qX9_WvoDo0t7thuD5wKApL32I2cCqNOc, https://drive.google.com/open?id=1DUr4PcX6R4k8CaISv0uAp-IpsQn3P8q5, </t>
    </r>
    <r>
      <rPr>
        <u/>
        <sz val="10"/>
        <color rgb="FF1155CC"/>
        <rFont val="Arial"/>
      </rPr>
      <t>https://drive.google.com/open?id=1O04EUBjmUu2mWcxvT0Odn_Q3z_bQ_unW</t>
    </r>
  </si>
  <si>
    <t xml:space="preserve">Jesse Bermúdez </t>
  </si>
  <si>
    <t xml:space="preserve">Por medio de la presente solicito amablemente me colaboren con la toma de foto para la realización de la publicidad del Diplomado en entrenamiento y acondicionamiento físico, las foto serán tomada el día miércoles 02 de marzo a las   111: 00 am y a las 3:00 pm   </t>
  </si>
  <si>
    <t xml:space="preserve">Toma de fotos </t>
  </si>
  <si>
    <t>3/2/0022</t>
  </si>
  <si>
    <t>Vanessa Cubillos</t>
  </si>
  <si>
    <t xml:space="preserve">realzación video programa talentos Paranatación te comparto el guión para desarrollar el video que se realizó el 24 de febrero, la idea es que no sea mayor a 1:20 seg. 
Me cuentas cualquier duda, 
te comparto cortinillas de cierre del programa. </t>
  </si>
  <si>
    <t>PZ22-36
Solicito por favor el envío del diseño de los buzones de las PQRSD-F para su respectiva elaboración.</t>
  </si>
  <si>
    <t>Cordial saludo, favor publicar y difundir la circular de invitación a votar el día 10 de marzo en la elección del Representante de los docentes ante el Consejo Directivo</t>
  </si>
  <si>
    <t>https://drive.google.com/open?id=1qhvjrLMGxPYhU9inTB8lCacxna4Njr8V</t>
  </si>
  <si>
    <t>debe ser hoy según lo establecido en el Acta de cierre de Inscripciones</t>
  </si>
  <si>
    <t xml:space="preserve">Mónica Llanos </t>
  </si>
  <si>
    <t>PZ22-37comedidamente solicitamos el arte de una señal similar a la imagen adjunta, tamaño sugerido H:0 40 * A 0.30.</t>
  </si>
  <si>
    <t>https://drive.google.com/open?id=1H0FDz0eRqrUkhpEENFUGqNvUdsMhzzqA</t>
  </si>
  <si>
    <t xml:space="preserve">PZ22-38
Cordial saludo 
Muy amablemente se solicita el diseño y difusión del evento "Festival Interno de la canción".
Se adjunta información en documento word  y ejemplos que sustentan la propuesta 
Gracias </t>
  </si>
  <si>
    <r>
      <rPr>
        <u/>
        <sz val="10"/>
        <color rgb="FF1155CC"/>
        <rFont val="Arial"/>
      </rPr>
      <t>https://drive.google.com/open?id=1YI9bEToO1zuIY03T3wm7nKmaAwngyvMU</t>
    </r>
    <r>
      <rPr>
        <sz val="10"/>
        <color rgb="FF000000"/>
        <rFont val="Arial"/>
        <scheme val="minor"/>
      </rPr>
      <t xml:space="preserve">, https://drive.google.com/open?id=10k8_0SIZ0jQBbQvj5N5VURG0X6VaU7s-, https://drive.google.com/open?id=1X1wAalNxkk-XzVqXdhlk7RDRHBDof0Z3, https://drive.google.com/open?id=1Y1bDGCi17_DECuJ2VIP0wc8tDqz8GZHz, https://drive.google.com/open?id=1cbM1d_Xo6gfDqaYBYVhrQYeIn89UHXRV, </t>
    </r>
    <r>
      <rPr>
        <u/>
        <sz val="10"/>
        <color rgb="FF1155CC"/>
        <rFont val="Arial"/>
      </rPr>
      <t>https://drive.google.com/open?id=1vUz4O6FWx1Jj_6Q8u_hK1NJ6hWs0FmuM</t>
    </r>
  </si>
  <si>
    <t>Cordial saludo,
Comedidamente solicito los siguientes ajustes o actualizaciones de la página web de Bienestar Universitario:
En el área de salud cambiar la información que aparece en la sección "Área Protegida" por la siguiente:
Servicio de atención de emergencias y urgencias en el área institucional y relacionadas, ofrecido por la empresa EMERMÉDICA.
El servicio de Área Protegida con EMERMÉDICA para los casos de emergencia o urgencia podrá ser solicitado al 602 369 2188 indicando el NIT 805.001.868-0, Escuela Nacional del Deporte.
En el área de Cultura, por favor actualizar la información que aparece en la oferta de las electivas lúdico culturales y los grupos artísticos, con el portafolio ya aprobado a través de Jose Correa. Además, por favor actualizar los enlaces de los botones de inscripción de los convenios con la siguiente información.
Inscripciones convenio Bellas Artes: https://docs.google.com/forms/d/e/1FAIpQLSesH3595GzwvgHN4-jZfBELpyywM9-kyAjwHM_CMGgVwKL-lg/viewform?usp=sf_link
Inscripciones convenio IPC: https://docs.google.com/forms/d/e/1FAIpQLSe_8HKvuQP0vLV1ZcIjMlPVsJTbExdFaEdSAnLubk96v0bdPA/viewform?usp=sf_link
En el área de Deporte, por favor el enlace "más información" volverlo un botón y cambiarle el nombre por "Oferta deportiva". De la misma manera, el enlace "Inscripción" volverlo un botón y resaltarlo en la página, que sea visible.
Gracias por la atención.</t>
  </si>
  <si>
    <t>Isabella Aguirre</t>
  </si>
  <si>
    <t xml:space="preserve"> Fotos para el programa de mercadeo y negocios internacionales</t>
  </si>
  <si>
    <t xml:space="preserve">
PZ22-39
El viernes 31 de Marzo se ha programado la ceremonia de instalación de práctica para la Facultad de Salud y Rehabilitación (Nutrición, Terapia Ocupacional y Fisioterapia) Fecha: 31 de Marzo de 2022. Horario: 10:00 am  y 3:00 pm.
El apoyo que se requiere es la persona maestro de ceremonia y registro fotográfico.
Así mismo elaborar las piezas informativas par los programas.
</t>
  </si>
  <si>
    <t>https://drive.google.com/open?id=1850EdoTRYcZ6GkFjCuxqmPi7SCDNJeO1</t>
  </si>
  <si>
    <t>Lina Marcela Velez sanchez</t>
  </si>
  <si>
    <t>Por favor publicar en pagina web y redes sociales.</t>
  </si>
  <si>
    <t>https://drive.google.com/open?id=1ayW4tmJc_HXlTLwemAuOwQBgmIzWvzd6</t>
  </si>
  <si>
    <t>PZ22-39
De acuerdo a conversación en reunión Oficina de Unidad de Bienestar Universitario, se solicita el diseño de pieza "Emergencia"  con el contenido de la información del archivo adjunto, el símbolo mas apropiado y logo institucional. 
Agradezco realizarse lo mas pronto posible. 
Quedo atenta.</t>
  </si>
  <si>
    <t>https://drive.google.com/open?id=1FVe68aEccN05JIirTq1otd0sgkYSwtGz</t>
  </si>
  <si>
    <t>UBU</t>
  </si>
  <si>
    <t xml:space="preserve">Realización de nota, firma de convenio con universidad Unpaz de Argentina y Sevilla España. 
Adjunto modelo convenios. 
Destacar que con este tipo de convenios tienen como propósito aportar a la internacionalización de la comunidad académica a través de la movilidad estudiantil, docente y administrativa entrante y saliente, internacionalización de la ciencia, tecnología e innovación (CTI). 
</t>
  </si>
  <si>
    <t>https://drive.google.com/open?id=17jDYc8Odzoz0-OUnlGpLpmBXye9OP8bO, https://drive.google.com/open?id=1cH1pBdQM3UYCx_NbgPGc_mdSzpHDYPem</t>
  </si>
  <si>
    <t xml:space="preserve">por favor divulgar los eventos que se anexan </t>
  </si>
  <si>
    <r>
      <rPr>
        <u/>
        <sz val="10"/>
        <color rgb="FF1155CC"/>
        <rFont val="Arial"/>
      </rPr>
      <t>https://drive.google.com/open?id=12JO2Tj1_pnCEj_wahE4TUnyjzfoJ3Dvt</t>
    </r>
    <r>
      <rPr>
        <sz val="10"/>
        <color rgb="FF000000"/>
        <rFont val="Arial"/>
        <scheme val="minor"/>
      </rPr>
      <t>, https://drive.google.com/open?id=1x7HVXChe2TFMz5lDLqTkU_S8Jl7nr8F8, https://drive.google.com/open?id=1GuP73C3MfvwMATTLIxq2mleDRBmjUrS9, https://drive.google.com/open?id=1ARR2AwZZbKnqlzhRo7qaXe_84bdufxEl, https://drive.google.com/open?id=1znXsOoDxHVgdRWzPFW6BhxOceQz2lLtf, https://drive.google.com/open?id=1WRRf8nWlqkIeSVlPGsEM3Xq9Gk5SwzzF, https://drive.google.com/open?id=1y7PsIBogwVFwxZUXu5yOEkm537lW-sZ8</t>
    </r>
  </si>
  <si>
    <t>Cësar Augusto Dominguez Lopez</t>
  </si>
  <si>
    <t xml:space="preserve">Video Correo Institucional </t>
  </si>
  <si>
    <t xml:space="preserve">requerio el video para consultar el correo institucional con el documento de identidad y mostrar todo el proceso desde el momento de entrar en el portal hast el cambio de clave </t>
  </si>
  <si>
    <t>Cesar Augusto Dominguez</t>
  </si>
  <si>
    <t xml:space="preserve">Creacion del video de autenticacion en doble factor </t>
  </si>
  <si>
    <t>Piezas corregidas del III Simposio de Investigación (información previamente enviada)</t>
  </si>
  <si>
    <t>https://drive.google.com/open?id=1m3UqUjgk_69z1h5JhzOSAhTIoKPQk-3f, https://drive.google.com/open?id=1cejkOv0ZbxmXhwxppDKosYI9iJhuX3fd, https://drive.google.com/open?id=107BF3u8SCozfLT2X-ikROWcd9nhJlijd, https://drive.google.com/open?id=1ZDb-SV9k7IpDpREVt3uap7V3taA88IkY</t>
  </si>
  <si>
    <t>LUZ ADRIANA AGUIRRE SANTAFE</t>
  </si>
  <si>
    <t>Luz Adriana Aguirre Santafé y Ruby castellanos</t>
  </si>
  <si>
    <t>1. Las docentes Ruby castellanos y Luz Adriana Aguirre santafé realizamos un convenio con el SENA en el que se encontraron dos semilleros de investigación: el primero del programa de Nutrición: semillero  Nutrición y Salud pública en territorio y el segundo del SENA con Centro de Gestión Tecnológica de Servicios.
En el marco de este proyecto de menú diferencial para primera infancia, se indagaron también las características de las : Prácticas Alimentarias de  las Familias que estaban a cargo de un grupo de niños y niñas que asistían a un Centro de Desarrollo infantil en el Oriente de Cali.
De esta experiencia, se analizaron los datos entre cuatro investigadores: dos con las potencias investigativas del campo de las ciencias sociales y dos más desde el área de salud pública, específicamente de la nutrición comunitaria.  La importancia de analizar este problema desde los enfoques complementarios que ofrecen estas dos áreas, permiten en la narrativa documental, aportar a la mirada de los problemas alimentarios como algo más que se expresa desde la apariencia física o el estado nutricional y que relata los aspectos estructurales que preceden los resultados de ese estado nutricional en la población de primera infancia.
En este artículo, se desagregan las características de las prácticas alimentarias de las familias referidas desde una perspectiva de Seguridad Alimentaria y nutricional, especificamente en los ejes de Acceso de alimentos, consumo de alimentos e inocuidad.
Los resultados sugieren la importancia de no pretender encasillar las prácticas alimentarias de los grupos  poblacionales, por un estereotipo alimentario de Región, en cambio propone considerar los impactos que se tienen en el cambio de territorio, la adaptación a otra ciudad y las situaciones socio económicas que terminan involucrando aspectos de la alimentación.</t>
  </si>
  <si>
    <t>https://drive.google.com/open?id=1YSS5rIEDYQaIMJplKVb22TFLqJ4mWD1R</t>
  </si>
  <si>
    <t>NO, es solo intensión de divulgar los avances del semillero de la Escuela Nacional del Deporte</t>
  </si>
  <si>
    <t>Publicar Reglamento Operativo de Generación E- componente Equidad, en la sección de Bienestar Universitario de la página Web. (https://endeporte.edu.co/1088-permanencia-estudiantil)</t>
  </si>
  <si>
    <t>https://drive.google.com/open?id=1W_h3jhV3PY16a4dbvpsFTpSP6DkNsxHX</t>
  </si>
  <si>
    <t>Si- Ministerio de Educación Nacional</t>
  </si>
  <si>
    <t xml:space="preserve">Divulgación de la guía para participar en eventos la cual puede ser tenido en cuenta por personal administrativo y docentes al momento de participar en eventos nacionales e internacionales. 
Desde la DT Inter se participó en la construcción del documento. 
Creo que puede ser para intranet y Endtérate pero lo dejo a su criterio. 
Mil gracias, </t>
  </si>
  <si>
    <t>https://drive.google.com/open?id=1jjfjiAjkeWDrISD2nZQG-6LGUNTNJEgH</t>
  </si>
  <si>
    <t xml:space="preserve">Reactivación de la movilidad estudiantil en Endeporte 
Chicos, tenemos tres estudiantes: 1 en movilidad saliente y dos en movilidad entrante de México, les comparto unos testimonios que enviaron de forma escrita, sin embargo creo que podrían contactarlos y podríamos pensar en una mejor forma de divulgarlo, tal vez una serie de videos en los que cada uno cuenta su experiencia. 
Quedo pendiente compartirles los celulares de cada uno.
Mil gracias, </t>
  </si>
  <si>
    <t>https://drive.google.com/open?id=1UNLsWv_LCkfKvuTQMhp521OisiALpviL</t>
  </si>
  <si>
    <t>Nicolle Gomez pantoja</t>
  </si>
  <si>
    <t>Nicolle Gomez Pantoja</t>
  </si>
  <si>
    <t>Divulgación de información, Diseño de piezas gráficas, Edición de videos, Corrección de estilo</t>
  </si>
  <si>
    <t>Buenos días, soy la practicante de nutrición ubicada en el servicio de alimentos de la escuela. Me gustaría promover educación nutricional en el televisor ubicado en la cafetería. Hago envió de algunos archivos con información sobre alimentación balanceada, tips, plato saludable, azúcares añadidos y rotulado de alimentos. Esto con el fin de reproducir esta información y con el apoyo de ustedes ya sea para reorganizar la información y la presentación de la misma. Igualmente, hago envió de la preparación de las ensaladas saludables las cuales se venden en el otro punto de la cafetería en el bloque nuevo. Igualmente con el fin de hacerle promoción a las mismas como una alternativa saludable al menú convencional de la cafetería principal. Agradezco su atención</t>
  </si>
  <si>
    <r>
      <t xml:space="preserve">https://drive.google.com/open?id=1TiMY4GNkdcyIrZukB3wcr7PUl4WMRJU9, https://drive.google.com/open?id=1-V-T-QOKSOKObmUcOZIuE7y32I-T9-10, https://drive.google.com/open?id=16TgYv62B_Rckomqga-E53nTbYk1h7uA9, https://drive.google.com/open?id=1nqVhYXd-7v-djO0Nj9FIbYl6IDlfW2fT, https://drive.google.com/open?id=1fZ8PZ2IvSK2BuRhvI9fihoGHr_FiAhVT, </t>
    </r>
    <r>
      <rPr>
        <u/>
        <sz val="10"/>
        <color rgb="FF1155CC"/>
        <rFont val="Arial"/>
      </rPr>
      <t>https://drive.google.com/open?id=1nsObA_8FVTiTSgf5FH0AdNr2e52IeItz</t>
    </r>
  </si>
  <si>
    <t>Docentes, Estudiantes, Administrativos y contratistas, todos los comensales de la cafeteria</t>
  </si>
  <si>
    <t>Ley 0073 de Diciembre 28 de 1979
 Ley 1355 del 2009.
Ley 115/1994 o Ley General de la Educación,</t>
  </si>
  <si>
    <t>De acuerdo a la reunión sostenida con la Profesional Maria Alejandra, enviamos propuesta para la campaña de sensibilización y posicionamiento de la encuesta INES, con la información requerida.</t>
  </si>
  <si>
    <t>https://drive.google.com/open?id=13rhDPqIm2FScDXioH_Pztw1NzBt_lJ-J</t>
  </si>
  <si>
    <t>Diseño de piezas gráficas, Corrección de estilo</t>
  </si>
  <si>
    <t xml:space="preserve">Modificar fecha para el día viernes 18 de marzo hora 6:30 pm  </t>
  </si>
  <si>
    <t>https://drive.google.com/open?id=1ngSLlkg_ozgBlm5QFA27jhcYgiQeaNu1</t>
  </si>
  <si>
    <t>Se requiere el diseño y la divulgación de pieza para tutorías de inglés en 2022</t>
  </si>
  <si>
    <t>https://drive.google.com/open?id=1ozVvVWLL4AHzhcu-3V3ddraaElB4D2KD</t>
  </si>
  <si>
    <t xml:space="preserve">Favor difundir la información del Programa Especial en Pedagogía en el banner principal y las redes institucionales </t>
  </si>
  <si>
    <t>https://drive.google.com/open?id=1TLEYKQD4yCOgCufbrcLHMlTSmycUKod6, https://drive.google.com/open?id=1-gnhYv4fZEk8-xWrX7sbrjCMuuVkHyDU, https://drive.google.com/open?id=1YOnjMqTgU2yROoSFX9mS1XbfQ6fMicQ5, https://drive.google.com/open?id=1JNM8SXP4wFsxDalXUTDAHW24OLPbMSh3</t>
  </si>
  <si>
    <t>Nicolle gomez pantoja</t>
  </si>
  <si>
    <t>Buenos dias, cordial saludo. A continuación adjunto archivos con la información necesaria para educación nutricional, con el fin de que esta pueda ser divulgada en los televisores que están ubicados en la cafetería. De ante mano les agradezco la atención y gestión, y estaré pendiente para colaborar en lo que necesiten. Coloco una fecha tentativa, pero se podría proyectar en el transcurso de la otra semana.</t>
  </si>
  <si>
    <t>https://drive.google.com/open?id=1HF7OP4E8RW-aTGXFGvkW4FYuUFq-cIqG, https://drive.google.com/open?id=1zBiB9Td2Uj1Zd_I6XU81wIQUo1sP4Uy_</t>
  </si>
  <si>
    <t>Ley 1355 de 2009.
Ley 0073 de Diciembre 28 de 1979.
La Ley 115/1994 o Ley General de la Educación</t>
  </si>
  <si>
    <t>Erica Sarria Pérez</t>
  </si>
  <si>
    <t>Hemos sido notificados por parte del Ministerio de Educación Nacional de la programación de la visita de verificación de condiciones institucionales, en este sentido se hace necesario que se comunique a la comunidad académica a través de los diversos medios (redes, página web, banner, etc) con que dispone la Institución el siguiente texto:
"¿Sabías que?
La Institución Universitaria Escuela Nacional del Deporte recibirá la visita de pares académicos del Ministerio de Educación Nacional para verificar las condiciones de calidad institucionales. los días 28, 29 y 30 de marzo de 2022.
Para nosotros es muy importante este proceso que permitirá dar continuidad de la oferta educativa de la Institución, por lo cual te invitamos a que participes en los diferentes espacios que se desarrollen durante esta actividad".</t>
  </si>
  <si>
    <t>Solicitamos a la oficina de comunicaciones el cubrimiento del evento de visita de pares del ministerio de Educación Nacional con fotos los días 28, 29 y 30 de marzo, el cual se desarrollará en el Auditorio Auxiliar (D302). De igual forma la difusión posterior del evento, en los canales de comunicación de la institución.</t>
  </si>
  <si>
    <t xml:space="preserve">De manera atenta requerimos la asignación de una presentadora (sugerimos a Angélica Orozco) para la visita de verificación de condiciones institucionales de registro calificado para los días lunes 28, martes 29 y miércoles 30 de marzo de 2022 la cual se desarrollará en al Auditorio Auxiliar (D302) de 8 am a 6 pm los 3 días. </t>
  </si>
  <si>
    <t>No se deseamos informar.</t>
  </si>
  <si>
    <t xml:space="preserve">Héctor Fabio Matínez </t>
  </si>
  <si>
    <t>Diseño de plegable PQRSD-F, como el que se envía adjunto pero con la información actualizada que esta en el PPT.</t>
  </si>
  <si>
    <r>
      <rPr>
        <u/>
        <sz val="10"/>
        <color rgb="FF1155CC"/>
        <rFont val="Arial"/>
      </rPr>
      <t>https://drive.google.com/open?id=1Nn_rSfxta42zSq14pIVNxRtcpk-skDMo</t>
    </r>
    <r>
      <rPr>
        <sz val="10"/>
        <color rgb="FF000000"/>
        <rFont val="Arial"/>
        <scheme val="minor"/>
      </rPr>
      <t>, https://drive.google.com/open?id=11ZG1Xvhg-QJ0ZhJZGTKkSHoJq3Ntne6k</t>
    </r>
  </si>
  <si>
    <t>De manera atenta quiero informar que hemos sido notificados por parte del Ministerio de Educación Nacional de la programación de la visita de verificación de condiciones institucionales, en este sentido se hace necesario que se comunique a la comunidad académica a través de los diversos medios (redes, página web, banner, etc) con que dispone la Institución el siguiente texto:
¿Sabías que?
La Institución Universitaria Escuela Nacional del Deporte recibirá la visita de pares académicos del Ministerio de Educación Nacional para verificar las condiciones de calidad institucionales. el 28, 29 y 30 de marzo de 2022.
Para nosotros es muy importante este proceso que permitirá dar continuidad de la oferta educativa de la Institución, por lo cual te invitamos a que participes en los diferentes espacios que se desarrollen durante esta actividad</t>
  </si>
  <si>
    <t>Isabella Aguirre Moreno</t>
  </si>
  <si>
    <t xml:space="preserve">Acompañamiento por la Unidad de Comunicaciones, Moduladora para evento de visita al campus y Solicitud de merchandising para un total de visitantes de 45 personas. Adjunto borrador del guión para ser revisado y corregido por la Unidad. Gracias
</t>
  </si>
  <si>
    <t>https://drive.google.com/open?id=1GUG1aRasf8A0m-RuXjh5z6lr7FpdKwuG</t>
  </si>
  <si>
    <t>Héctor Fabio Martínez A</t>
  </si>
  <si>
    <t>Diseño de una cartilla para impresión con la información adjunta.</t>
  </si>
  <si>
    <t>https://drive.google.com/open?id=1qHT30u86W51FpIHhDGjPY1Fa8Aff6lKB</t>
  </si>
  <si>
    <t>si</t>
  </si>
  <si>
    <t xml:space="preserve">Solicitud de flyer, facultad administración de empresas puede ser como la pieza gráfica ubicada en el coliseo </t>
  </si>
  <si>
    <t>https://drive.google.com/open?id=1UMvsupeOpqfZN7rpjHA5-O2BWqjeiGEP</t>
  </si>
  <si>
    <t>modificación de la pieza "Horarios de salud" de la siguiente manera:
1. Cambiar el periodo en la parte superior derecha para 2022-1
2. Indicar en la parte de los servicios médicos y de enfermería que la atención es presencial
3. Cambiar los horarios de la Dra Natalia Mora de la siguiente manera: 
LUNES -MARTES - VIERNES:  9.30 AM  -1.00 PM y  2.30- 5.00 PM / MIÉRCOLES Y JUEVES:
10,00 AM - 1.00PM y 2.00 PM - 5.00 PM 
4. Cambiar los horarios del Dr. Nestor Henao de la siguiente forma:
LUNES Y MARTES: 5.00PM A 7.00 PM / MIÉRCOLES Y JUEVES: 8.00AM - 10.00 AM
5. Cambiar los horarios de enfermería:
Lunes a viernes de 8-00 AM 12.00PM y 1.00 PM 5.00PM
6. Cambiar la información del área protegida: La empresa prestadora es EMERMÉDICA, la línea de atención es 602 369 2188 y se debe dar el nit y el nombre de la Escuela (por favor indicarlo así sea en una letra más pequeña).
7.  Indicar en la parte de arriba del servicio psicológico que la atención es presencial.
Se adjunta el portafolio actual que hay que modificar</t>
  </si>
  <si>
    <t>https://drive.google.com/open?id=1DLYD9XVQHr1oPe8AhoNuKrqNNmLOaHZ-</t>
  </si>
  <si>
    <t xml:space="preserve">Cordial saludo
Además de la difusión del Festival Interno de la canción, muy amablemente se solicita el apoyo con un presentador (a) en el  así como el cubrimiento del evento con foto, video y boletín. Se adjunta guión de presentador. 
Gracias   </t>
  </si>
  <si>
    <t>https://drive.google.com/open?id=1Vk7J3DFTdmUJXxUbn4MrAnF_l2a1h6dL</t>
  </si>
  <si>
    <t>Luz Stella Murillo</t>
  </si>
  <si>
    <t>video  plan de fomento men 2019 actividades de bienestar universitario</t>
  </si>
  <si>
    <t>MEN</t>
  </si>
  <si>
    <t xml:space="preserve">Se solicita divulgar la información de la campaña del agua  </t>
  </si>
  <si>
    <t>https://drive.google.com/open?id=1PP5tYd4j3RInAaOPqTbhxa5H7Gp6YPtZ</t>
  </si>
  <si>
    <t>Docentes, Estudiantes, Administrativos y contratistas, Redes y pantallas de la pared e la institución</t>
  </si>
  <si>
    <t>En el marco de la celebración del "Día mundial del Agua"  celebrada cada 22 de marzo</t>
  </si>
  <si>
    <t>Cordial saludo, por favor subir a la página de Bienestar Universitario (https://endeporte.edu.co/124-area-de-la-salud) en el espacio del área protegida, el pdf que se anexa a la solicitud</t>
  </si>
  <si>
    <t>https://drive.google.com/open?id=1lSkI0tbzBe_p73Y-Mc20AoA9eE5JKRQ-</t>
  </si>
  <si>
    <t>Luz Adriana Hernandez Gaez</t>
  </si>
  <si>
    <t>De acuerdo a la visita de Condiciones Institucionales, los pares realizarán una reunión con estudiantes y una con docentes, por ende, solicitamos tu apoyo para construir las invitaciones correspondientes. 
Se adjunta el documento con la información para las invitaciones.</t>
  </si>
  <si>
    <t>https://drive.google.com/open?id=1riD94KKA61xBNjMfOXGUvWXk4QBo1KFa</t>
  </si>
  <si>
    <t>Por favor actualizar el Portafolio de Servicios de la Institución y proceder a su socialización constante con los públicos de interés.</t>
  </si>
  <si>
    <t>jorge enrique manrique grisales</t>
  </si>
  <si>
    <t>Jorge Manrique Grisales</t>
  </si>
  <si>
    <t>Solicito un banner para la promoción de la Cátedra Itinerante de Periodismo Deportivo que estará el próximo 31 de marzo en Ibagué</t>
  </si>
  <si>
    <t>https://drive.google.com/open?id=1G9artgY2Z8qacAbzhARMCII2-UT0WuWF</t>
  </si>
  <si>
    <t>Prensa, Ciudadanía en general</t>
  </si>
  <si>
    <t>video jornada capacitación de salud mental talentos colombia</t>
  </si>
  <si>
    <t>LISETH FERNANDA FIGUEROA ERAZO</t>
  </si>
  <si>
    <t xml:space="preserve">Diseño formula medica </t>
  </si>
  <si>
    <t xml:space="preserve">JULIAN OSWALDO ACOSTA </t>
  </si>
  <si>
    <t xml:space="preserve">comedidamente se solicita el favor de:
1. Comunicar las piezas que se encuentran en los adjuntos a través de los diferentes medios de comunicación.
2. cubrir los eventos que se mencionan en el cronograma de actividades con sus respectivos registros fotográficos y notas al respecto (esto es de gran utilidad para evidenciar las actividades ante el ministerio).
3. grabar y edición de las conferencias de 6 de abril y 8 de abril para retrasmisión a través del canal de YouTube oficial de la institución
4. préstamo de equipos de trasmisión para zoom (trípode, cámara y capturadora de video) para actividad de 6 de abril     
</t>
  </si>
  <si>
    <t>https://drive.google.com/open?id=1gHvtkk4iXjGNa1zAYN39tjrQhVJ4jJsM</t>
  </si>
  <si>
    <t xml:space="preserve">I TORNEO TAQBALL PARA LA COMUNIDAD ACADEMICA DE LA ESCUELA NACIONAL DEL DEPORTE </t>
  </si>
  <si>
    <t>https://drive.google.com/open?id=1NZLn9jpbdZysrl4AWOmhRbfXJZ0OnMCD</t>
  </si>
  <si>
    <t xml:space="preserve">Docentes, Estudiantes, Administrativos y contratistas, EGRESADOS </t>
  </si>
  <si>
    <t>Señores comunicaciones 
Cordial saludo
De antemano gracias por el apoyo en el Festival Interno de la canción 2022. Muy amablemente se solicita la realización de un boletín de prensa con la información adjunto y acompañado de fotos y/o videos registrados desde su dependencia.
Nota: Por favor mencionar a todos (as) los (as)  participantes.  Gracias </t>
  </si>
  <si>
    <t>https://drive.google.com/open?id=1U7VQDQ1zH5Ietu82QXm96OUbavPlfTal</t>
  </si>
  <si>
    <t xml:space="preserve">Actividad musicalizada para la comunidad académica  en el marco del día Mundial dela Actividad Física a realizarse el día 6 de  abril 2022 </t>
  </si>
  <si>
    <t>https://drive.google.com/open?id=1Qux3VI5EbGDQEQvqLfFlnui2DZN2Bn0G</t>
  </si>
  <si>
    <t>Edison David Quintero Castro</t>
  </si>
  <si>
    <t xml:space="preserve">Lina Marcela Vélez Sánchez </t>
  </si>
  <si>
    <t>Compartir las noticias que aparecen en los boletines del centro de estudios olímpicos internacional con la comunidad de la escuela para que salga una nota nueva semanal.</t>
  </si>
  <si>
    <t>https://drive.google.com/open?id=1HqP3ncRpWf_d0D8kBP4_4_hMjunJOp3l0Gt1Vz15oyY</t>
  </si>
  <si>
    <t xml:space="preserve">Pieza para feed en redes sociales con fotos alusivas a investigación (fotos de laboratorios) 
Fortalece tus habilidades en investigación y lleva tus proyectos a otro nivel con el acompañamiento de nuestros docentes. 
III Convocatoria Externa Estancia de Investigación 
Diseño de PDF con la información adjunta </t>
  </si>
  <si>
    <r>
      <rPr>
        <u/>
        <sz val="10"/>
        <color rgb="FF1155CC"/>
        <rFont val="Arial"/>
      </rPr>
      <t>https://drive.google.com/open?id=1LJYJDbGSo_hjJYHWfJSM_aa8EQhJAvd7</t>
    </r>
    <r>
      <rPr>
        <sz val="10"/>
        <color rgb="FF000000"/>
        <rFont val="Arial"/>
        <scheme val="minor"/>
      </rPr>
      <t xml:space="preserve">, </t>
    </r>
    <r>
      <rPr>
        <u/>
        <sz val="10"/>
        <color rgb="FF1155CC"/>
        <rFont val="Arial"/>
      </rPr>
      <t>https://drive.google.com/open?id=15MwiUGg1MaTHRF018jVSnLUfhGrnBn0W</t>
    </r>
  </si>
  <si>
    <t>si - Decreto 1330 y CNA</t>
  </si>
  <si>
    <t xml:space="preserve">Cordial saludo,
Solicitamos el diseño y publicación en redes sociales de una pieza gráfica para promocionar el programa formativo de percusión, teniendo en cuenta que hay cupos disponibles para la comunidad universitaria.
Por favor incluir en la pieza gráfica:
- Una imagen de un instrumento de percusión del pacífico (tambora, timbal, o varios de ese tipo)
- La indicación del horario que actualmente tiene: Lunes de 1 a 3 de la tarde
- La indicación que las clases se dan en el espacio en convenio con Swing Latino (Carrera 31 No. 7 – 25)
- Una frase que genere interés y que especifique que hay cupos disponibles
- El código QR que enlaza las inscripciones (se adjunta la imagen del QR)
- La indicación que es del área de Cultura de la UBU, y la vigencia 2022-1
Posterior al diseño, solicitamos sea posteada en redes sociales, y que dicha publicación cuente con enlace al formulario de inscripciones:
https://docs.google.com/forms/d/e/1FAIpQLScitriNSyI5GT3yI87qAAeSMGcdaymVUOeFQV5p85tMxPpJQQ/viewform?usp=sf_link
Adjuntamos una imagen de muestra que realizamos en compañía del docente.
</t>
  </si>
  <si>
    <r>
      <rPr>
        <u/>
        <sz val="10"/>
        <color rgb="FF1155CC"/>
        <rFont val="Arial"/>
      </rPr>
      <t>https://drive.google.com/open?id=1gh-KjIf0-ougwE5ZwYuvczWvon6mI9GG</t>
    </r>
    <r>
      <rPr>
        <sz val="10"/>
        <color rgb="FF000000"/>
        <rFont val="Arial"/>
        <scheme val="minor"/>
      </rPr>
      <t xml:space="preserve">, </t>
    </r>
    <r>
      <rPr>
        <u/>
        <sz val="10"/>
        <color rgb="FF1155CC"/>
        <rFont val="Arial"/>
      </rPr>
      <t>https://drive.google.com/open?id=1evjRXZsQlM0yqfDmezM9pKlInWiuRPyp</t>
    </r>
  </si>
  <si>
    <t>María Fernanda Vallejo Hernández</t>
  </si>
  <si>
    <r>
      <t xml:space="preserve">Solicitamos nos subian el archivo adjunto a la web institucional (Acuerdo No.1,0.02.01.253 de noviembre 10 de 2017) en formato pdf. 
Ruta: Información General / Normatividad / Acuerdos del Consejo Directivo 
enlace web: </t>
    </r>
    <r>
      <rPr>
        <u/>
        <sz val="10"/>
        <color rgb="FF1155CC"/>
        <rFont val="Arial"/>
      </rPr>
      <t>https://www.endeporte.edu.co/institucional/informacion-general/normatividad/category/22-acuerdos-del-consejo-directivo?start=40</t>
    </r>
  </si>
  <si>
    <t>https://drive.google.com/open?id=1FsTtLBT060Zn0qxnIabj8QD_ZjajQdKa</t>
  </si>
  <si>
    <t>En aras de dar cumplimiento a las políticas del Plan Institucional de Servicio, Atención y Participación Ciudadana, solicito por favor realizar el diseño de la señalética que tendrá lenguaje braille (dejar el espacio) y lengua de señas, con los siguientes datos:
27x16:
1. Baño de mujer
2. Baño de hombre
2. Extintor
3. Ventanilla Única
4. Tesorería
5. Crédito y Cartera
37x22:
6. Unidad de Admisiones y Registro Académico
7. Facultades (3)
8. Vicerrectoría Académica
Por favor utilizar las mismas medidas de la señalética actual, pues estos avisos se implementaría debajo de los actuales.
Para el tema de lengua de señas se sugiere tomar la fotografía con la Instructora de Bienestar Universitario.
Adjunto envío ejemplo.
Las señales se deben diseñar de manera sencilla y fácil de interpretar.
Cualquier inquietud estamos prestos para colaborarles</t>
  </si>
  <si>
    <r>
      <t xml:space="preserve">https://drive.google.com/open?id=1MJprxxgjZEABVft67r_FcuU7gGKzKGoj, https://drive.google.com/open?id=1TbljtCLSCHSjbm-_vm74BPyC3izzsr65, https://drive.google.com/open?id=1YcQxLXXytZFMJCyGlFSv8sbxdW93d8YQ, </t>
    </r>
    <r>
      <rPr>
        <u/>
        <sz val="10"/>
        <color rgb="FF1155CC"/>
        <rFont val="Arial"/>
      </rPr>
      <t>https://drive.google.com/open?id=1ch0qPmHwKROXSHeIc6uOkLDh_7yC6h2m</t>
    </r>
  </si>
  <si>
    <t xml:space="preserve">Divulgación de información, Diseño de piezas gráficas, Cubrimiento de eventos, Corrección de estilo, Divulgar en pantallas de pared, y computadores de la institución. </t>
  </si>
  <si>
    <t xml:space="preserve">Ajustar la pieza de Dia  Saludable y cronograma, igualmente publicar  y Divulgar  en pantallas de pared, y computadores de la institución. </t>
  </si>
  <si>
    <t>https://drive.google.com/open?id=1h5VxNtiizir30fWiyaonLGlrqtM9YECq</t>
  </si>
  <si>
    <t>EN EL MARCO DEL "DIA MUNDIAL DE LA SALUD" QUE DE CELEBRA EL 7 DE ABRIL</t>
  </si>
  <si>
    <t xml:space="preserve">Solicito se realice la publicación correspondiente de los dos candidatos a representantes estudiantiles del programa de Terapia Ocupacional. Andrés Felipe Bermudez Medina y Brandon Beltran Trujillo en la pagina institucional. Adjunto PDF con información completa. </t>
  </si>
  <si>
    <t>https://drive.google.com/open?id=1N3FmTkOYgnmHW_ebkgmHQiapBKICUrQN</t>
  </si>
  <si>
    <t>Por favor publicar esta nota, se envia en archivo adjunto</t>
  </si>
  <si>
    <t>https://drive.google.com/open?id=1sgJr-1f9EWXLraNEIFIK5197ixHiNMuI</t>
  </si>
  <si>
    <t>correcciones en pagina web</t>
  </si>
  <si>
    <t xml:space="preserve">correcciones en pagina web </t>
  </si>
  <si>
    <t>https://drive.google.com/open?id=1f7uD6cso18U2cENtrHH-iYpF-saEr-di, https://drive.google.com/open?id=1ePJ95u9w7Xt_eGaOy6LY17v_d_rmm2zp</t>
  </si>
  <si>
    <t xml:space="preserve">Diseño de piezas en formato feed, stories, banner web 
Summer Camp for Soccer Talents (diseño de logo)
Campamento de verano bilingue - inmersión en alto rendimiento con énfasis en fútbol 
Entrenadores nacionales y extranjeros altamente calificados 
Actividades de reclutamiento 
Torneo de fútbol interno
Evaluación biomédica, biomecánica, física, técnica y táctica 
Orientación nutricional y fisioterapéutica  
Julio 2022 
Valor cupo 1.500.000 
Inscripciones abiertas 
</t>
  </si>
  <si>
    <t xml:space="preserve">Solicito amablemente la divulgación de las piezas publicitarias que se adjuntan a continuación </t>
  </si>
  <si>
    <t>https://drive.google.com/open?id=1bhoEHTdb6E6jASL0-oxpiUHmGnJFLcKP, https://drive.google.com/open?id=1ZWmD6GI3f2l0zHOkE3Yb5ySnrfbNXy8v, https://drive.google.com/open?id=1pVlNSHBEXqRvVktAAxm3Uo2noHwrFMqy, https://drive.google.com/open?id=1YdtWCmBzQfJupfTGIpc1R-SmyOKRRUqh</t>
  </si>
  <si>
    <t>Natali Arenales Vivas</t>
  </si>
  <si>
    <t>Se requiere elaborar una pieza donde se detallen los criterios de admisión de los programas de la Facultad de Ciencias de la Educación y del Deporte - 2 de pregrado - 2 de posgrado más las sedes.
En archivo adjunto se relaciona los criterios que se aprobaron por cada programa de acuerdo al Consejo de Facultad, para que sean diseñados.</t>
  </si>
  <si>
    <t>https://drive.google.com/open?id=1Ax3umFAaLCOin3JnUCYIAggMwnaQT6Xo</t>
  </si>
  <si>
    <t>Juan David Correa</t>
  </si>
  <si>
    <t>Invitación a toda la comunidad endeporte a ser parte del voluntariado para el mundial de atletismo sub 20 que se realizará en nuestra ciudad del 1 al 6 de agosto del presente año.
Link de inscripción:  https://forms.gle/GNnzWvCPWukvcYmw8 
(El formulario de inscripción está bajo control de la organización del evento, nosotros no tenemos acceso alguno a los datos contenidos en el mismo).</t>
  </si>
  <si>
    <t>https://drive.google.com/open?id=16F8eV5F0eGcI9uMlyJw6E0lTkRwnGsBl, https://drive.google.com/open?id=1OJvrk8Bhqaj2sidHAedlMtaVl9GhQpqN, https://drive.google.com/open?id=1NnK3pnusPNJXWow5aBMNtarHkOTKW43B</t>
  </si>
  <si>
    <t xml:space="preserve">Cordial Saludo, solicito la corrección de información de las especializaciones de la facultad de salud y rehabilitación, en la pagina web. tanto valores de matricula como criterios de admisión. Gracias. </t>
  </si>
  <si>
    <t>https://drive.google.com/open?id=1ETKhGIlCrmNIl4Vp9H2ontAzxTnKEHsG</t>
  </si>
  <si>
    <t xml:space="preserve">Diseño de piezas gráficas, actualización de pagina web </t>
  </si>
  <si>
    <t>Solicitud especifica para el diseño digital de criterios de admisión ( ya estaban en la pagina pero ya no los vemos ) para Mercadeo Y Negocios Internacionale y tecnología en Gestión deportiva. actualización de los criterios de administración de empresas</t>
  </si>
  <si>
    <t>https://drive.google.com/open?id=1bodHArMHV-pB-6kUQ1mbHyQhILF5PN9g</t>
  </si>
  <si>
    <t xml:space="preserve">Convocatoria Jurados Evaluadores de Trabajos Finales de Investigación UNITEC
La Dirección del Centro de Investigaciones de la Corporación Universitaria Unitec tiene el agrado de invitar sus docentes a formar parte de la lista de Jurados Evaluadores de Trabajos Finales de Investigación de los estudiantes de las especializaciones de nuestra institución, que son requisito para la obtención de su título posgradual.
Todos los docentes participantes reciben certificado de evaluador.
Los trabajos y las evaluaciones se realizan en idioma español.
Los enlaces de inscripción, así como las temáticas y requisitos, los encuentran en la convocatoria adjunta.
</t>
  </si>
  <si>
    <t>https://drive.google.com/open?id=12yoHLFuBi3itCwewO-n3Oh6mv5VigPI5</t>
  </si>
  <si>
    <t>Subir a Normatividad - Resolución Rectoral</t>
  </si>
  <si>
    <t xml:space="preserve"> Se solicita subir a NORMATIVIDAD - Resoluciones " RESOLUCIÓN N° 1-18- 0725-2018
Septiembre 9/ 2018  "Por medio del cual se expide el nuevo reglamento de
La Bolsa de Empleo de la institución Universitaria Escuela Nacional del Deporte". 
Así mismo, se solicita sea enviado al correo: graduados@endeporte.edu.co el respectivo enlace para acceder a la ubicación de dicha resolución en la NORMALIDAD de la IU END. </t>
  </si>
  <si>
    <t>https://drive.google.com/open?id=1jzRJKEb6dNjmoLgeozpRrzOurWYKw8d-</t>
  </si>
  <si>
    <t>Se solicita subir a NORMATIVIDAD - Resoluciones</t>
  </si>
  <si>
    <t xml:space="preserve">Héctor Fabio Martinez Agudelo </t>
  </si>
  <si>
    <t>Solicito su colaboración en el diseño, publicación y divulgación de la Campaña de Objetos Perdidos.</t>
  </si>
  <si>
    <t>https://drive.google.com/open?id=17CfLVWynX5RAAsu8-0kywU0AzjGt1QEy</t>
  </si>
  <si>
    <t xml:space="preserve">TÍTULO: MINCIENCIAS - Convocatoria estancia corta posdoctoral de investigación e/o innovación en la empresa.
Esta convocatoria tiene como objetivo fomentar la vinculación de jóvenes investigadores e innovadores y doctores para la realización de estancias cortas posdoctorales de investigación e/o innovación, relacionadas con alguno de los Focos de la Misión Internacional de Sabios, que permita facilitar el desarrollo de nuevas tecnologías, productos y procesos en las empresas.
Cierre: viernes, 13 de mayo de 2022
Mayor información: https://minciencias.gov.co/convocatorias/formacion-y-vinculacion-capital-humano-alto-nivel/convocatoria-estancias-con-proposito
Nota: por favor enviar email a todos los docentes. 
</t>
  </si>
  <si>
    <t>https://drive.google.com/open?id=1ieMPs0ndrLgySp5tjyXNzbNXnDrydX8n</t>
  </si>
  <si>
    <t xml:space="preserve">Cordial saludo
Se solicita las piezas graficas del día del idioma conforme a correos relacionados y  archivo adjunto 
Gracias </t>
  </si>
  <si>
    <t>https://drive.google.com/open?id=1okLb2rMBUFXVtno-VgPO4r-ltS4HM3YI</t>
  </si>
  <si>
    <t>Sandra Parra</t>
  </si>
  <si>
    <t xml:space="preserve">La Dirección Técnica de Investigaciones junto a la Dirección Técnica de Internacionalización tiene el compromiso de apoyar las actividades para el cumplimiento de la beca Nexo Global (convocatoria de la Gobernación del Valle). Para ello se han establecido dos actividades que se describen a continuación:
1. I Conversatorio " Experiencias significativas semilleros de investigación " Intervenciones comunitarias en población Vulnerable .modalidad virtual. 
Fecha: 05 de mayo
Hora:10:00 a.m - 12:00 P.m
Dirigido a los estudiantes de la institución 
Moderador: Sandra Zuñiga
Organizadores: Dirección Técnica de Investigaciones, Dirección Técnica de Internacionalización, Semillero de Investigación INVENDTO.
Objetivo: Conversatorio con los estudiantes de la IUEND donde se socialice la experiencia y los resultados de la pasantía de investigación.
Imagen: Uso de logos enviado adjunto de las instituciones participantes. 
2. Foro  Experiencia internacional semillero de investigación " Una experiencia para repetir" Modalidad Virtual.
Fecha: 19 de mayo
Hora: 2:00 p.m - 4:00 p.m
Dirigido a estudiantes y semilleros de la institución 
Participación de: Daniela Valencia Rucco (Semillero de investigación INVENDTO) y Martha Valencia (Dirección Técnica de Investigación)
Organizadores: Dirección Técnica de Investigaciones, Dirección Técnica de Internacionalización, Semillero de Investigación INVENDTO.
Objetivo: Foro con los estudiantes de los semilleros donde se socialice procedimiento llevado a cabo, motivaciones, impacto personal, social, emocional, profesional y en la región
Imágenes: Usó para la actividad número 2, Imagenes de Daniela en la universidad en la cual realizo la pasantía de la beca nexo global se envían adjunto, adicionalmente uso de los logos de las instituciones participantes. </t>
  </si>
  <si>
    <t>https://drive.google.com/open?id=1VHkvqaWyU_EbKNa8CAdllilFTs1m7z1b, https://drive.google.com/open?id=165gASyxr1o21z1uFUmr-UuDf-rPnOKmY, https://drive.google.com/open?id=1VEE8CTnrfN8hixh3cscmNE4zfRRaav2X, https://drive.google.com/open?id=1zO0ktF2FClVD5hK6EH6XZEW223lwRZDc</t>
  </si>
  <si>
    <t xml:space="preserve">Sandra Parra </t>
  </si>
  <si>
    <t xml:space="preserve">En atención a la solicitud de apoyo desde Comunicaciones. Envío estructura para  maquetación del libro COMPRENSIÓN DE LECTURA EN LENGUA EXTRANJERA INTEGRANDO LAS TIC, solicitado por el Comité Editorial y la Dirección Técnica de Investigaciones.
Estructura de maquetación es para la entrega y manejo digital de libros.   Los referentes son los ejemplares entregados en físico. 
Estructura:
Portada caratula 
Hoja distintiva (azul)
Hoja en blanco
Contraportada
Hoja legal (adjunta)
Agradecimientos (Si aplica)
Tabla de contenido
Introducción 
Contenido
Contraportada de carátula
Adjunto documentos para  su maquetación 
</t>
  </si>
  <si>
    <t>https://drive.google.com/open?id=1IZ5AMKULa-BbHxhwpMj52p_Re__9SCj4, https://drive.google.com/open?id=1GrJeMk5U9s3qxsZl1X6RtLPXZWJT_W6C</t>
  </si>
  <si>
    <t xml:space="preserve">En atención a la solicitud de apoyo desde Comunicaciones. Envío estructura para  maquetación del libro EL CUERPO COMO EJE CENTRAL DEL DEPORTE: Rol de las Ciencias Aplicadas, solicitado por el Comité Editorial y la Dirección Técnica de Investigaciones.
Estructura de maquetación es para la entrega y manejo digital de libros.   Los referentes son los ejemplares entregados en físico. 
Estructura:
Portada caratula 
Hoja distintiva (azul)
Hoja en blanco
Contraportada
Hoja legal (adjunta)
Agradecimientos (Si aplica)
Tabla de contenido
Introducción 
Contenido
Contraportada de carátula
Adjunto documentos para  su maquetación </t>
  </si>
  <si>
    <t>https://drive.google.com/open?id=1uR7bm6lkEl22eI5gAY09ujQlnR4UGJCT, https://drive.google.com/open?id=1uYQ6fIHZydvM1Ma9TwAwS_tb1I2TN5Qb</t>
  </si>
  <si>
    <t xml:space="preserve">Solicitud 1: Piezas para feed, stories, pantallas, banner web, backing digital para auditorio
Semana de la Internacionalización – Estados Unidos País Invitado
Conéctate con otras culturas
17 al 19 de mayo
Organiza: Centro de Idiomas - Dirección Técnica de Internacionalización
Solicitud 2: Diseño de la programación: adjunto programación en excel para diseño (puede ser en formato feed y también en un tamaño que nos permita enlazarla desde el banner web). 
Solicitud 3: Plantilla formato stories con la misma línea gráfica para montar facts sobre Estados Unidos y solicitar difusión en redes sociales. 
Solicitud 4: grabación 20 de abril de 3 videos con estudiantes invitando a participar del evento. 
Solicitud 5: ¿es posible programar en el Audicom durante esa semana (semana del 16 de mayo) música americana? nosotros entregaríamos una memoria con las canciones seleccionadas por día, no sería todo el día por supuesto sino seleccionar unos horarios. 
</t>
  </si>
  <si>
    <t>https://drive.google.com/open?id=1sciXpYEFFg3gtYvKKjufucBv0VwZZJib</t>
  </si>
  <si>
    <t>Subir Reglamento Bolsa de Empleo. 2022 - 2026 a NORMATIVIDAD de la IU END</t>
  </si>
  <si>
    <t xml:space="preserve">SE SOLICITA: Bajar el reglamento (2018, actualmente publicado) y  subir a la Normatividad de la IU END, el Reglamento Bolsa de Empleo. 2022 - 2026 adjuntada en archivo adjunto y enviar el respectivo enlace al correo de egresados@endeporte.edu.co
</t>
  </si>
  <si>
    <t>https://drive.google.com/open?id=1w3zZxvaT1NvDuSYAr8TsFGT_a91-cp9L</t>
  </si>
  <si>
    <t>Página web institucional y Monograma de la IU END</t>
  </si>
  <si>
    <t>4/8/0222</t>
  </si>
  <si>
    <t xml:space="preserve">Buen día, cordialmente solicito la actualización de los criterios de admisión para los programas de pregrado de fisioterapia y terapia ocupacional. </t>
  </si>
  <si>
    <t>https://drive.google.com/open?id=1rSeWetI6rHJNXam0dsGaNSM8zO8qFdRW</t>
  </si>
  <si>
    <t>Bianca Alejandra Manco - Shirley Manrique</t>
  </si>
  <si>
    <t>Se requiere una pieza para difundir a través de correo electrónico y de whastapp, la invitación a una reunión para los padres de familia de los estudiantes del programa "Todos y Todas a Estudiar":
Salón: D208
Fecha: Martes 26 de abril de 2022
Hora: 6:00 pm
Nota: Se adjunta la invitación que se ha enviado en años anteriores.</t>
  </si>
  <si>
    <t>https://drive.google.com/open?id=1qjp3j7NNTERHivfckCd0g0G1wCzkIi5L</t>
  </si>
  <si>
    <t>Estudiantes, Padres de familia de estudiantes programa "Todos y todas a estudiar"</t>
  </si>
  <si>
    <t>DECRETO 1330 - Política de Permanencia Estudiantil</t>
  </si>
  <si>
    <t xml:space="preserve">Diseñar 2 pieza en base a la que se tiene " Me Muevo END Confianza", agregar los señales de transito y cambiar Choosse Right way por "CONDUCTA VIAL"
Adicionar fecha: 28 de Abril, logo institucional, Unidad de Bienestar Universitario.
por favor publicarla desde el día lunes al evento. 
RedesSociales-Feed
</t>
  </si>
  <si>
    <r>
      <t xml:space="preserve">https://drive.google.com/open?id=1wKCxhyZ6gS92sRNCTw0ojcW2Mg1adCtH, </t>
    </r>
    <r>
      <rPr>
        <u/>
        <sz val="10"/>
        <color rgb="FF1155CC"/>
        <rFont val="Arial"/>
      </rPr>
      <t>https://drive.google.com/open?id=1ARCHj4CBwt81k1nxbKfIg8vJ18FHcuW4</t>
    </r>
  </si>
  <si>
    <t>Subir Resolución a Normograma Institucinal</t>
  </si>
  <si>
    <t xml:space="preserve"> 1) Comedidamente se solicita subir al Normograma Institucional de LA ESCUELA, la Resolución N° 000017 de 2019, emitida por la Unidad Administrativa Especial del Servicio público de Empleo. Una vez subida esta Resolución, favor enviar al correo graduados@endeporte.edu.co, el respectivo enlace para visualizar esta Resolución.
2) Modificar en el Normograma Institucional de LA ESCUELA, el término "Reglamento Bola de Empleo", por el N° de la Resolución, (Tal como aparecen todas las Resoluciones de Rectoria)</t>
  </si>
  <si>
    <t>https://drive.google.com/open?id=1YTqE1a9dHzmBxbCnjc-ai_Ghv8YAiJoj</t>
  </si>
  <si>
    <t>daniela.grajales@endeporte.edu.co</t>
  </si>
  <si>
    <t>Realizar el diseño de una pieza grafica para entregar a toda la comunidad institucional que contenga información importante sobre el INES y código de barras que direccione a los links de las encuestas.</t>
  </si>
  <si>
    <t>https://drive.google.com/open?id=1cm0K9YD8wr1Da65yPC6tf7X_meGW26Ey</t>
  </si>
  <si>
    <t>jesse.bermudez@endeporte.edu.co</t>
  </si>
  <si>
    <t xml:space="preserve">Cordial saludos,
Por medio de la presente solcito amablemente me colabore con la divulgación de siguiente diplomado a través de todas nuestras plataformas digitales.
Agradezco tu colaboración  </t>
  </si>
  <si>
    <r>
      <rPr>
        <u/>
        <sz val="10"/>
        <color rgb="FF1155CC"/>
        <rFont val="Arial"/>
      </rPr>
      <t>https://drive.google.com/open?id=11LDV1e63O7BGsELuB6QLPzBAYfZIrrur</t>
    </r>
    <r>
      <rPr>
        <sz val="10"/>
        <color rgb="FF000000"/>
        <rFont val="Arial"/>
        <scheme val="minor"/>
      </rPr>
      <t xml:space="preserve">, https://drive.google.com/open?id=1MiKC86dRsDLvaFdY9WrlKOtbNOp-c2ml, https://drive.google.com/open?id=1IbGI361GvWifO7TDwilEv4--S8eQF7R-, </t>
    </r>
    <r>
      <rPr>
        <u/>
        <sz val="10"/>
        <color rgb="FF1155CC"/>
        <rFont val="Arial"/>
      </rPr>
      <t>https://drive.google.com/open?id=1M4klAkKFpg2JV3z7OlmhsjDLv_A7oePs</t>
    </r>
  </si>
  <si>
    <t xml:space="preserve">Cordial saludo,
Por medio de la presente solcito amablemente me colaboren con la divulgación y difusión del Diplomado </t>
  </si>
  <si>
    <r>
      <rPr>
        <u/>
        <sz val="10"/>
        <color rgb="FF1155CC"/>
        <rFont val="Arial"/>
      </rPr>
      <t>https://drive.google.com/open?id=1EiW5hT_VKCnS2dsVPfH0bzhVto1h0r-k</t>
    </r>
    <r>
      <rPr>
        <sz val="10"/>
        <color rgb="FF000000"/>
        <rFont val="Arial"/>
        <scheme val="minor"/>
      </rPr>
      <t>, https://drive.google.com/open?id=1zV5G5RbxU80oBiLa48K4Bzb1KwDfwj7P, https://drive.google.com/open?id=1VJ55p3EZ10pDrcI3LvhdSIXyulRkp4Dp, https://drive.google.com/open?id=1qY-mxRinsMUhJCmSMtD6agEuoIUtQ3-F, https://drive.google.com/open?id=14kvbIDrehQPcNDVW1HRQmrYu5kT5B1uK</t>
    </r>
  </si>
  <si>
    <t>lina.velez@endeporte.edu.co</t>
  </si>
  <si>
    <t>Por favor presenatr en redes sociales la publicidad del evento</t>
  </si>
  <si>
    <t>https://drive.google.com/open?id=1tpovH6T-lI59TJnDYmFL94U8h3iiSJil</t>
  </si>
  <si>
    <t>Noa aplica</t>
  </si>
  <si>
    <t>carolina.munozs@endeporte.edu.co</t>
  </si>
  <si>
    <t xml:space="preserve">Con el propósito de dar cumplimiento a las actividades formuladas dentro del proyecto de la referencia, se hace necesario dar continuidad a las actividades de apropiación social del conocimiento, las cuales mediante aval de nuestro señor Rector se contó con la participación de la estudiante Daniela Valencia Ruco, del programa de Terapia Ocupacional, quien durante seis meses realizó una pasantía internacional  de investigación   en la Universidad de Purdue en Estados Unidos, se hace necesario divulgar en OrgulloEND el testimonio que se presenta en el adjunto. 
Al momento de publicar por favor incluir unos logos que les haremos llegar. 
Son entonces dos cosas: una pieza, video o como lo consideren pertinente con la foto adjunta en el documento, y el testimonio montado como una noticia puede ser en la página web. 
Ya ustedes de acuerdo con su criterio pueden realizar las sugerencias en términos de presentación de la información que consideren pertinente. 
Me queda pendiente enviar los logos que deben estar en la pieza. 
Por compromisos con la Gobernación, este testimonio debe quedar divulgado para finales de la próxima semana
Mil gracias, 
</t>
  </si>
  <si>
    <t>https://drive.google.com/open?id=1FUQllHk_MtalQUVo8iojG_tg0CVE1jjf</t>
  </si>
  <si>
    <t>Si - compromiso con la Gobernación del Valle del Cauca</t>
  </si>
  <si>
    <t>ceio@endeporte.edu.co</t>
  </si>
  <si>
    <t xml:space="preserve">Por favor publicar el video realizado con la actividad de siembra en conmemoración al día del árbol a celebrarse el día 29-de abril. En esta actividad participaron los estudiantes de los cursos de valores olímpicos en apoyo con el ingeniero ambiental de la institución, el semillero de gobernanza y olimpismo y Centro de estudios olímpicos. 
El video se encuentra en youtube  https://www.youtube.com/watch?v=iaoSLk1Cr_c 
</t>
  </si>
  <si>
    <t>isabella.aguirrem@endeporte.edu.co</t>
  </si>
  <si>
    <t>Diseño de piezas gráficas, corrección de pagina web</t>
  </si>
  <si>
    <t>Solicito respetuosamente las correcciones respectivas adjuntas en los archivos y adicional diseño de piezas para que se publiquen en la pagina web</t>
  </si>
  <si>
    <r>
      <rPr>
        <u/>
        <sz val="10"/>
        <color rgb="FF1155CC"/>
        <rFont val="Arial"/>
      </rPr>
      <t>https://drive.google.com/open?id=1x4YbOoa65c9Z943Km-xW4ynkwNOqqh9W</t>
    </r>
    <r>
      <rPr>
        <sz val="10"/>
        <color rgb="FF000000"/>
        <rFont val="Arial"/>
        <scheme val="minor"/>
      </rPr>
      <t xml:space="preserve">, </t>
    </r>
    <r>
      <rPr>
        <u/>
        <sz val="10"/>
        <color rgb="FF1155CC"/>
        <rFont val="Arial"/>
      </rPr>
      <t>https://drive.google.com/open?id=1Bb4rkE9pAOCFOQbkl9GQWrX_OTbo-1BY</t>
    </r>
  </si>
  <si>
    <t>cultura@endeporte.edu.co</t>
  </si>
  <si>
    <t>Señores 
comunicaciones 
Cordial saludo
Se solicita con amabilidad las piezas graficas así como la difusión del día cultural conforme al archivo adjunto 
Gracias</t>
  </si>
  <si>
    <t>https://drive.google.com/open?id=10j_zWUDc-qEePBJ1_GjtHsGHYg4ea00H</t>
  </si>
  <si>
    <t xml:space="preserve">Señores 
Comunicaciones 
Se solicita el diseño de estampado para camisetas de arte y cultura de la Unidad de Bienestar Universitario conforme a archivo adjunto
Gracias </t>
  </si>
  <si>
    <t>https://drive.google.com/open?id=16GQgWVOANiFB0rfAoAAC4ZLb-G5YyR9V</t>
  </si>
  <si>
    <t>permanenciaestudiantil@endeporte.edu.co</t>
  </si>
  <si>
    <t>SHIRLEY MANRIQUE BOHÓRQUEZ</t>
  </si>
  <si>
    <t>Se requiere enviar por correo a estudiantes, docentes y administrativos, los resultados de la encuesta de caracterización que se aplicó a los estudiantes. 
En conversación con Alejandra, me había propuesto realizarlo a través de MAILCHIMP pero la verdad, lo hice en CANVA. 
https://www.canva.com/design/DAE8Brg_alM/OpvmFVKCM9pvCR-_Hg2PgA/view?utm_content=DAE8Brg_alM&amp;utm_campaign=share_your_design&amp;utm_medium=link&amp;utm_source=shareyourdesignpanel 
Se requiere un diseño llamativo y quizá unas frases en medio de la información.</t>
  </si>
  <si>
    <t>https://drive.google.com/open?id=1BoU_eIFULTJ_HVaG3fvss9fIVwZCdY1v</t>
  </si>
  <si>
    <t>Decreto 1330 y Políticas de Bienestar Universitario</t>
  </si>
  <si>
    <t>El centro de estudios en apoyo con los practicantes del semillero de gobernanza y olimpismo participaron en un evento en el sector de Siloé para la promoción del olimpismo, de acuerdo a esto el centro quiere visibilizar lo que se realizo, la experiencia del practicante y de la docente acompañante mediante una corta entrevista y un video que se pueda publicar en la pagina de la institución y el espacio del CEO en la pagina.
Solicitamos que nos realicen el acompañamiento en la grabación, edición y publicación del video. El evento se realizo de manera virtual por lo cual se da por cancelado la solicitud.</t>
  </si>
  <si>
    <t>centrodeidiomas@endeporte.edu.co</t>
  </si>
  <si>
    <r>
      <t xml:space="preserve">Se requiere realizar un banner informativo sobre las opciones de libros que existen en inglés y que están disponibles para los estudiantes. 
De otro lado, se solicita realizar el diseño del catalogo que contiene dichas opciones de lectura, las cuales se adjuntan en este formulario. 
De igual manera, se propone revisar el siguiente enlace que contiene algunas fotos tomadas por el Centro de Idiomas y que son pertinentes para la temáticas de la piezas: </t>
    </r>
    <r>
      <rPr>
        <u/>
        <sz val="10"/>
        <color rgb="FF1155CC"/>
        <rFont val="Arial"/>
      </rPr>
      <t>https://cutt.ly/VG0IiYC</t>
    </r>
  </si>
  <si>
    <r>
      <rPr>
        <u/>
        <sz val="10"/>
        <color rgb="FF1155CC"/>
        <rFont val="Arial"/>
      </rPr>
      <t>https://drive.google.com/open?id=1EvOdPywh9A5qMhczfQ_ihaYm8kEGT1wc</t>
    </r>
    <r>
      <rPr>
        <sz val="10"/>
        <color rgb="FF000000"/>
        <rFont val="Arial"/>
        <scheme val="minor"/>
      </rPr>
      <t>, https://drive.google.com/open?id=1TEczx9pUQkBmBpy4OXss53sw7TqDYABM</t>
    </r>
  </si>
  <si>
    <t>ricardo.rengifo@endeporte.edu.co</t>
  </si>
  <si>
    <t xml:space="preserve">Se requiere reliazar la invitación y difusión a la actividad de Club de Lectura y Escritura Itinerante para toda la comunidad universitaria. Por otro lado revisar y ajustar las piezas gráficas enviadas. </t>
  </si>
  <si>
    <t>https://drive.google.com/open?id=1io647nWWx0kEVoWxdNtAPWwGOR_I14Ec, https://drive.google.com/open?id=138fFL07abQCbGIvGHicyU3uwIbaAByqk, https://drive.google.com/open?id=1l5vluh7pCEJloVh47ssW_ZChgWtTMqz8, https://drive.google.com/open?id=1npEMSrLbl_8zrzdmSQ5xlZYJaQk2Gx0_, https://drive.google.com/open?id=1aleZLM6WFJlhhQaoym6DdmfxPKpCLho8</t>
  </si>
  <si>
    <t>El día 19 de Mayo se realizará la super liga de valores, evento que se ha venido realizando desde la catedra de valores olímpicos, por tal motivo solicitamos su acompañamiento para el cubrimiento del evento de manera fotográfica y para la creación de un video acerca de la actividad.
Esta actividad se realizará en el auditorio con la participación de los estudiantes</t>
  </si>
  <si>
    <t>isabella Aguirre</t>
  </si>
  <si>
    <t xml:space="preserve">La facultad de Ciencias Económicas y de la Administración realizara la feria empresarial para toda la comunidad END el día 19, por medio de esta solicitud buscamos que se replique la invitación e información 
</t>
  </si>
  <si>
    <t>https://drive.google.com/open?id=1gnX6cfgVhl6f_hCo2MO2AtYFYwgvcSt3</t>
  </si>
  <si>
    <t xml:space="preserve">Teniendo en cuenta el Flyer realizado para la encuesta INES, publicar por redes sociales únicamente la hoja donde se encuentra el código QR invitado a los y las estudiantes a diligenciar la encuesta.
NOTA: La publicación será dirigida a estudiantes, por lo mismo la pieza debe invitar únicamente a esta población. </t>
  </si>
  <si>
    <t>cristhian.soto@endeporte.edu.co</t>
  </si>
  <si>
    <t xml:space="preserve">Solcito amablemente la divulgación de las siguientes piezas publicitarias en el banner principal y las redes institucionales. </t>
  </si>
  <si>
    <r>
      <t xml:space="preserve">https://drive.google.com/open?id=1ooINYWiquT7wae09VHIB1A-OhDlFuHGk, https://drive.google.com/open?id=1qYeFyasXVpCxLzjRyZmCXARNuS0XRLCd, https://drive.google.com/open?id=1u6UGneMWKHXbQZHX3Lm8o3gFzmLQl-fy, https://drive.google.com/open?id=1GNKVKu892M2JGzushtRt8-nRBTz1jZ4q, </t>
    </r>
    <r>
      <rPr>
        <u/>
        <sz val="10"/>
        <color rgb="FF1155CC"/>
        <rFont val="Arial"/>
      </rPr>
      <t>https://drive.google.com/open?id=1sokFl5Eu7LxjWNUL80CLwn4pw2Q_POal</t>
    </r>
  </si>
  <si>
    <t xml:space="preserve">Nota web 
Ciclo de conferencias: Cultura, Interculturalidad y Multiculturalidad
Este fue un evento realizado los días 2, 3, 4 y 5 de mayo por el Centro de Idiomas de nuestra Institución Universitaria, con el apoyo de la Dirección Técnica de Internacionalización, en el cual participaron cuatro excelentes conferencistas de reconocidas Almas Máter de nuestra ciudad como la Universidad del Valle, la Universidad Santiago de Cali y la Pontificia Universidad Javeriana. 
El ciclo se desarrolló en cuatro momentos en los cuales fueron abordados temas de gran interés para todos aquellos involucrados en los procesos de enseñanza y aprendizaje de lenguas. Entre ellos, los mitos y realidades frente a la cultura, la comunicación asertiva en la interculturalidad, los lenguajes de comprensión en la multiculturalidad y la visión de la cultura en el aula de lenguas. 
Fueron cuatro días en los que cada uno de nuestros invitados logró involucrar de manera didáctica y participativa a los asistentes. Éstos últimos manifestaron sentirse invitados tanto a la reflexión acerca del gran impacto y diversidad de las culturas en la enseñanza de lenguas, como a una perspectiva y reconocimiento más profundo acerca del eje central de esta convocatoria.
</t>
  </si>
  <si>
    <t>https://drive.google.com/open?id=1fhnxYHLpX3-iLEui_Fsftacz-xan-3oX</t>
  </si>
  <si>
    <t>yiseth.mosquera@endeporte.edu.co</t>
  </si>
  <si>
    <t>Se requiere la elaboración de piezas graficas sobre las pruebas TyT y Saber Pro para el periodo 2022-2. Adjunto envío modelo utilizado el semestre pasado, y documento con las nuevas fechas de cada uno de los proceso. 
Adicionalmente solicito elaboración de un Banner y su respectiva divulgación de las pruebas Saber Pro y TyT en la pagina de la institución y redes sociales, en el banner es importante enlazar un link que redireccione al PDF en el cual se describe cada uno de los procesos.</t>
  </si>
  <si>
    <r>
      <rPr>
        <u/>
        <sz val="10"/>
        <color rgb="FF1155CC"/>
        <rFont val="Arial"/>
      </rPr>
      <t>https://drive.google.com/open?id=10Z9_dh7qPT6_fz_JGGCg-unfGkvbdIYq</t>
    </r>
    <r>
      <rPr>
        <sz val="10"/>
        <color rgb="FF000000"/>
        <rFont val="Arial"/>
        <scheme val="minor"/>
      </rPr>
      <t>, https://drive.google.com/open?id=1LeVMOBGTCtpeQkUzsErDRT9N5QBSB6uh</t>
    </r>
  </si>
  <si>
    <t xml:space="preserve">Enviar a través de correo electrónico la encuesta INES a los estamentos: estudiantes, docentes y administrativos (funcionarios y contratistas). Tener en cuenta que es un link de encuesta por cada estamento, en el archivo adjunto se especifican. </t>
  </si>
  <si>
    <t>https://drive.google.com/open?id=1D7y2SmeR8eOmGDBGnt0rTX9zm63CxX8g</t>
  </si>
  <si>
    <t>Lina Marcela Velez Sánchez</t>
  </si>
  <si>
    <t>Por favor publicar la invitación a la super liga que se realizara de manera virtual. El enlace para participar es el siguiente https://lobby.sar.ruav.edu.co/#/4BXBONILE22E</t>
  </si>
  <si>
    <t>https://drive.google.com/open?id=1cxp0mcQQb2BWgvQK2jxbONdmmexZkJSr</t>
  </si>
  <si>
    <t>Jesse David Bermudez</t>
  </si>
  <si>
    <t xml:space="preserve">Por medio de la presente solcito amablemente me colabore con la difusión de esta publicidad </t>
  </si>
  <si>
    <r>
      <t xml:space="preserve">https://drive.google.com/open?id=1VLWjpjdEdTC6KrALeuWf23jKZ4q3afms, https://drive.google.com/open?id=1Bvb69lI1uF0zn7mIuT-gE8y6InSPIwWH, https://drive.google.com/open?id=1t4ugPwST4zsbbYxdgzY6S7QGR1tICgJU, </t>
    </r>
    <r>
      <rPr>
        <u/>
        <sz val="10"/>
        <color rgb="FF1155CC"/>
        <rFont val="Arial"/>
      </rPr>
      <t>https://drive.google.com/open?id=1k4WCKgU96SOO0yj3ubloz60mOh6wIPsR</t>
    </r>
  </si>
  <si>
    <t>todasytodosaestudiar@endeporte.edu.co</t>
  </si>
  <si>
    <t xml:space="preserve">Stephanie Zabala Carmona </t>
  </si>
  <si>
    <t xml:space="preserve">Cordial Saludo. 
En el marco del programa "Todas y Todos a Estudiar" se va a realizar un Festival Deportivo con el fin de cumplir con "Mi contribución a Cali", actividad donde los beneficiarios del programa deben intervenir con la comunidad caleña.
Esta actividad se realizará con el apoyo del semillero EDUCAR 2030 de la Institución e intervendrá a mas de 250 niños y niñas de diferentes comunas de la ciudad. 
Se tendrá además presencia del señor alcalde, coordinadores de programa y por confirmar el señor rector. 
De acuerdo a lo anterior, solicito amablemente apoyo con cubrimiento audiovisual y fotográfico para visibilizar esta actividad. 
Dia: Mayo 22 de 2022
Hora: 8:00 am - 2:30 pm 
Lugar: Coliseo del pueblo - Velódromo
</t>
  </si>
  <si>
    <t>Cordial Saludo. 
En el marco del programa "Todas y Todos a Estudiar" donde los beneficiarios deben intervenir a la comunidad caleña, se va a realizar un Festival Deportivo.
Este festival tendrá una premiación para cada uno de los niños y niñas participantes. 
De acuerdo a lo anterior se solicita amablemente el diseño para impresión de una medalla, donde se deben incluir 4 logos.
- IU Escuela Nacional del Deporte - EDUCAR 2030
- Alcaldía de Santiago de Cali
- Puro Corazón
- Todas y Todos a Estudiar  
Este diseño, deberá en la medida de lo posible estar listo para el día miércoles 18 de mayo de 2022, entiendo que es muy pronto pero, es para posterior a ello realizar la impresión de las medallas y que estén listas para el día domingo 22 de mayo que es el desarrollo de la actividad. 
Gracias.</t>
  </si>
  <si>
    <t>https://drive.google.com/open?id=1mqmd0ADYZpE5Qnlf6fu7tr6qQDbSwuJr</t>
  </si>
  <si>
    <t xml:space="preserve">De acuerdo a la solicitud, no se requiere informar a alguien. </t>
  </si>
  <si>
    <t xml:space="preserve">Cordial Saludo. 
Solicito amablemente el diseño de una "Hoja Membrete" Institucional "Exclusiva" del   programa "Todas y Todos a Estudiar" para realizar los informes y/o documentos de la estrategia del programa.
Gracias. </t>
  </si>
  <si>
    <t>https://drive.google.com/open?id=1jCKclgmt-3hr4vrmzpcuKe_S7bENP_4u</t>
  </si>
  <si>
    <t>cubrimiento a la feria empresarial 2022-1</t>
  </si>
  <si>
    <t>brigadadeemergencia@endeporte.edu.co</t>
  </si>
  <si>
    <t>Divulgación de información, Corrección de estilo, solo si se requiere corrección de estilo</t>
  </si>
  <si>
    <t>se requiere divulgación de esta información a toda la comunidad universitaria, por todos los medios conocidos en la institución.</t>
  </si>
  <si>
    <r>
      <t xml:space="preserve">https://drive.google.com/open?id=1kNQTEvC847MKgAFUixijISe3VejOyw63, </t>
    </r>
    <r>
      <rPr>
        <u/>
        <sz val="10"/>
        <color rgb="FF1155CC"/>
        <rFont val="Arial"/>
      </rPr>
      <t>https://drive.google.com/open?id=1fZanw8QMGWSf-NXxWWHJKZXLcRMYhE_t</t>
    </r>
  </si>
  <si>
    <t>ley 1523 del 2012, decreto 2157 de 2017, decreto ley 1072 del 2015</t>
  </si>
  <si>
    <t>atencionalciudadano@endeporte.edu.co</t>
  </si>
  <si>
    <t>Diseño de señalética Institucional de medida 29.7 x 42 cm que indique "Ventanilla de Atención Prioritaria" y los iconos de mujer embarazada, con niños en brazos, discapacidad y adulto mayor. Guiarse por el ejemplo adjunto. El archivo debe estar para impresión.
Cualquier inquietud quedo atenta.</t>
  </si>
  <si>
    <t>https://drive.google.com/open?id=1oWffVeyYO02-mS-s0oHYIVxX8e-sOSyq</t>
  </si>
  <si>
    <t>Héctor Martínez Agudelo</t>
  </si>
  <si>
    <t>Cordial saludo.
Como mecanismo de participación y actividad enmarcada en el Plan de Acción y el PAAC, desde la Unidad de Atención al Ciudadano y Archivo solicitamos su colaboración incluyendo en la página web sección 'Encuestas', la siguiente:
1. ¿Conoce el Plan de Atención y Participación Ciudadana 2022? Si - No
2. ¿Considera que las actividades enmarcadas en el Plan de Atención y Participación Ciudadana 2022 facilita el acercamiento y control de la comunidad frente al quehacer de la Institución? Si - No
3. ¿Por qué? Abierta
4. ¿Cuáles temas y/o actividades considera que deben ser incluidos como parte del Plan de Atención y Participación Ciudadana 2023 de la Institución? Abierta
5. Texto autorización firma y tratamiento de datos personales, se sugiere el siguiente:
"Señor(a) usuario(a), usted puede consultar la Política de Protección de Datos Personales de la Institución Universitaria Escuela Nacional del Deporte, que contiene los lineamientos generales para el tratamiento de la información recogida, así como los procedimientos de consulta y reclamación que le permitirán hacer efectivos sus derechos al acceso, consulta, rectificación, actualización y supresión de los datos en la siguiente dirección electrónica: https://tinyurl.com/y3uadw9f"
En paralelo, por favor incentivar su diligenciamiento a través de otros medios.
Gracias.</t>
  </si>
  <si>
    <t>diana.gomez@endeporte.edu.co</t>
  </si>
  <si>
    <t>Diana Paola Gómez</t>
  </si>
  <si>
    <r>
      <t xml:space="preserve">Invitación a realizar la evaluación docente a todos los estudiantes de la Institución (pregrado y posgrado). Se exceptúan los preparatorios. 
MENSAJE:
Cordial saludo estudiantes de la Institución Universitaria Escuela Nacional del Deporte, hemos iniciado el proceso de evaluación docente periodo 2022-1, así que les invito a participar activamente. Sus respuestas y aportes nos ayudaran a tomar decisiones para mejorar el desempeño de sus docentes.
Para ello, hemos construido un nuevo aplicativo más amigable y que facilita la captura de información. Ingrese al siguiente enlace y siga las instrucciones del archivo adjunto.
 </t>
    </r>
    <r>
      <rPr>
        <u/>
        <sz val="10"/>
        <color rgb="FF1155CC"/>
        <rFont val="Arial"/>
      </rPr>
      <t>http://evaluaciondocente.endeporte.edu.co/</t>
    </r>
    <r>
      <rPr>
        <sz val="10"/>
        <color rgb="FF000000"/>
        <rFont val="Arial"/>
        <scheme val="minor"/>
      </rPr>
      <t xml:space="preserve">
La fecha máxima para la realización de la evaluación es el 5 de junio de 2022.
En caso de tener alguna duda o requerir soporte, por favor comunicarse al correo electrónico evaluaciondocente@endeporte.edu.co . Para agilizar la respuesta, en el cuerpo del correo identifíquese con su nombre completo, número de documento y programa al que pertenece. 
Gracias por su atención, 
ROGER MICOLTA TRUQUE
Vicerector Académico</t>
    </r>
  </si>
  <si>
    <t>https://drive.google.com/open?id=13_-DhTykuKWHBiNQcha3Zv66DjDXggFo</t>
  </si>
  <si>
    <t>Si. Evaluación docente</t>
  </si>
  <si>
    <t>Hector Fabio MARTINEZ</t>
  </si>
  <si>
    <t>Cordial saludo, por favor publicar el archivo adjunto, correspondiente a las TRD 2022, en la siguiente ruta: https://endeporte.edu.co/publicaciones/121/transparencia-y-acceso-a-informacion-publica/ 
Transparencia - ítem 7. Datos Abiertos - Tablas de Retención Documental
Agradecemos enviar la URL una vez este publicado.</t>
  </si>
  <si>
    <t>https://drive.google.com/open?id=1Um2NzzuFaynOewsHYbj1ZB46mRLO6EuO</t>
  </si>
  <si>
    <t>Por favor publicar en redes sociales y demas</t>
  </si>
  <si>
    <t>https://drive.google.com/open?id=1tqBmTXvOEhPd8HOlGR1ijfv5em3jDDgy</t>
  </si>
  <si>
    <t>Isabella Aguirre moreno</t>
  </si>
  <si>
    <t>Cubrimiento de eventos, Manejo de equipo, presentación del evento, Nota final, redes sociales</t>
  </si>
  <si>
    <t>Acompañamiento y cubrimiento al evento masster class de la institución</t>
  </si>
  <si>
    <t>Isabella</t>
  </si>
  <si>
    <t>Solicitud de préstamo de equipo cámara</t>
  </si>
  <si>
    <t>solicitud de camara para cubrir eventos</t>
  </si>
  <si>
    <t xml:space="preserve">Solicito amablemente la difusión de las piezas publicitarias en el banner principal y las redes institucionales </t>
  </si>
  <si>
    <r>
      <rPr>
        <u/>
        <sz val="10"/>
        <color rgb="FF1155CC"/>
        <rFont val="Arial"/>
      </rPr>
      <t>https://drive.google.com/open?id=1hkCuf9G4ZcN_GfOxdl6pRJMwNnVLFMtj</t>
    </r>
    <r>
      <rPr>
        <sz val="10"/>
        <color rgb="FF000000"/>
        <rFont val="Arial"/>
        <scheme val="minor"/>
      </rPr>
      <t xml:space="preserve"> , https://drive.google.com/open?id=1COadHHxNdrBZczfS5ahRHYAPxQqqedhy, https://drive.google.com/open?id=1uO2BVWfkvXMMiWthOarcm_M66OBq2oPn, </t>
    </r>
    <r>
      <rPr>
        <u/>
        <sz val="10"/>
        <color rgb="FF1155CC"/>
        <rFont val="Arial"/>
      </rPr>
      <t>https://drive.google.com/open?id=17k0rdZJlS4XIwjMF-ALi4n1aJRcR3ALN</t>
    </r>
  </si>
  <si>
    <t>Solicito amablemente la difusión de las siguientes piezas publicitarias en el banner principal y redes institucional</t>
  </si>
  <si>
    <r>
      <rPr>
        <u/>
        <sz val="10"/>
        <color rgb="FF1155CC"/>
        <rFont val="Arial"/>
      </rPr>
      <t>https://drive.google.com/open?id=1RSPXa-nfpHIksggS-9Rz8_wCBQ9h60UF</t>
    </r>
    <r>
      <rPr>
        <sz val="10"/>
        <color rgb="FF000000"/>
        <rFont val="Arial"/>
        <scheme val="minor"/>
      </rPr>
      <t xml:space="preserve">, </t>
    </r>
    <r>
      <rPr>
        <u/>
        <sz val="10"/>
        <color rgb="FF1155CC"/>
        <rFont val="Arial"/>
      </rPr>
      <t>https://drive.google.com/open?id=1wbT61Kdc6pfQYOW3cuJe9OqpxqVsfAt7</t>
    </r>
    <r>
      <rPr>
        <sz val="10"/>
        <color rgb="FF000000"/>
        <rFont val="Arial"/>
        <scheme val="minor"/>
      </rPr>
      <t xml:space="preserve"> , </t>
    </r>
    <r>
      <rPr>
        <u/>
        <sz val="10"/>
        <color rgb="FF1155CC"/>
        <rFont val="Arial"/>
      </rPr>
      <t>https://drive.google.com/open?id=18k1h2IuSM539LLQrca4HuhMEDi4kmxJ0</t>
    </r>
    <r>
      <rPr>
        <sz val="10"/>
        <color rgb="FF000000"/>
        <rFont val="Arial"/>
        <scheme val="minor"/>
      </rPr>
      <t xml:space="preserve"> , </t>
    </r>
    <r>
      <rPr>
        <u/>
        <sz val="10"/>
        <color rgb="FF1155CC"/>
        <rFont val="Arial"/>
      </rPr>
      <t>https://drive.google.com/open?id=1YqrYQoguTJoCpPNydMG-fEinABnqe7Ft</t>
    </r>
  </si>
  <si>
    <t>isabella Aguirre moreno</t>
  </si>
  <si>
    <t>Presentación y cubrimiento del open house</t>
  </si>
  <si>
    <t>https://drive.google.com/open?id=1QOfkVwdhGJH6RIbXGtf7YrbXdEJIEk-P, https://drive.google.com/open?id=1zUsD9RdpdXAZ6x3qhFtcPZvbKaAZmPLW</t>
  </si>
  <si>
    <t>En Proceso</t>
  </si>
  <si>
    <t xml:space="preserve">Cordial saludo,
Solicitamos por favor su colaboración realizando una campaña de Gestión Documental que se socialice en los medios internos como (protectores de pantalla, Intranet, boletín, etc.), que incentive a:
1. Consulta de SEVENET (revisar periódicamente si se cuenta con correspondencia asignada, envío de notas internas, etc.)
2. Aplicación TRD.
3. Correcta implementación de los archivos de gestión por parte de cada dependencia.
4. Aplicación de los formatos del SIAC (creación de Acta, oficios, etc), asignados a la Unidad de Atención al Ciudadano y Archivo.
5. Documentación electrónica (Carpetas según TRD en el DRIVE).
6. Seguridad de la información (Subir los docs en el DRIVE).
7. Política de Cero Papel.
8. Apropiación del Procedimiento de Transferencia Documental (foliación, depuración, etc.) IG.112.43.02.01.
Como insumo para lo mencionado anteriormente se puede consultar los documentos de Gestión Documental, que se encuentran en el SIAC, como: 
PGD (Programa de Gestión Documental)
MR (Modelo de Requisitos para Documento Electrónico)
SIC (Sistema Integrado de conservación)
CCD (Cuadro de Clasificación Documental)
ID (Inventario Documental)
TRD (Tabla de Retención Documental)
de igual manera se puede consultar: https://endeporte.edu.co/publicaciones/621/gestion-documental/ </t>
  </si>
  <si>
    <t>Héctor Fabio Martinez Agudelo</t>
  </si>
  <si>
    <t>Cordial saludo.
Como mecanismo para garantizar la atención y servicio al ciudadano y en concordancia con los Planes y estrategias de la Unidad de Atención al Ciudadano, solicitamos su colaboración incluyendo en la siguiente ruta https://endeporte.edu.co/tramites/ al lado de cada trámite un botón que redireccione a un video tutorial con el paso a paso para realizarlo.</t>
  </si>
  <si>
    <t>Realización de nota firma convenios
Convenio Universidad de Sevilla España
Convenio Universidad de Flores 
Adjunto los convenios que les pueden servir como base para la nota, adicionalmente los enlaces de las páginas web para que puedan revisar la oferta académica relacionada con la Institución: 
Cualquier inquietud estoy atenta para apoyar en la realización de la nota. 
Universidad de Flores 
https://formacion.uflo.edu.ar/ 
https://www.uflo.edu.ar/ver-oferta-de-posgrados-y-maestrias.php
Universidad de Sevilla 
https://www.us.es/</t>
  </si>
  <si>
    <t>https://drive.google.com/open?id=1-UjkZ4b5s3dDb8Xdme5U1hHS0eevdTQg, https://drive.google.com/open?id=1BP4NGPaWpW4Lu7IJrm8ppbvkzgECHaP7, https://drive.google.com/open?id=1JafobEw61PrzbZdP4whX5tkbG9uQksZN</t>
  </si>
  <si>
    <t>Por favor realizar divulgación de la información adjunto a través de página web</t>
  </si>
  <si>
    <r>
      <t xml:space="preserve">https://drive.google.com/open?id=1XUNs0HK6_gB5kTFQGjeqnS6kv5h4uocA, </t>
    </r>
    <r>
      <rPr>
        <u/>
        <sz val="10"/>
        <color rgb="FF1155CC"/>
        <rFont val="Arial"/>
      </rPr>
      <t>https://drive.google.com/open?id=16wM59qA0rFHSUowbP8nwvcG4JYE_wOdZ</t>
    </r>
  </si>
  <si>
    <t>zulamy.agudelo@endeporte.edu.co</t>
  </si>
  <si>
    <t>Zulamy Agudelo Martinez</t>
  </si>
  <si>
    <t xml:space="preserve">Celebración Día Internacional de Acción por la Salud de las mujeres; celebración programada por parte de los  estudiantes y los docentes asesores que realizan práctica de consulta externa y deportiva en la agencia IPS IUEND, del Programa de Fisioterapia de la Facultad de Salud y Rehabilitación. 
Dicha celebración se realizará el viernes 27 de mayo en el Kiosko de la institución </t>
  </si>
  <si>
    <t>https://drive.google.com/open?id=15WDMwHwl8gqK6CAUr2lRbUPyDzUZ83fY</t>
  </si>
  <si>
    <t>Divulgación del artículo en página Web con galería de foto y Boletín Institucional</t>
  </si>
  <si>
    <t>https://drive.google.com/open?id=1_03wa6MYImrGcl-l3OdPnjzw-VERvSI7</t>
  </si>
  <si>
    <t>Cristhan Soto</t>
  </si>
  <si>
    <t xml:space="preserve">solicito amablemente la difusión de las siguientes piezas publicitarias por el banner principal y las redes institucionales </t>
  </si>
  <si>
    <r>
      <t xml:space="preserve">https://drive.google.com/open?id=1M_M2DHGUuC553adX9kjO102LlSbK1vHO, https://drive.google.com/open?id=17OJMEf2zL9c9f1ZpS_lKK7adJM5Sg4-P, https://drive.google.com/open?id=1oZVNSD5qPNJCQfp_obMxOPtvSd4V-bht, </t>
    </r>
    <r>
      <rPr>
        <u/>
        <sz val="10"/>
        <color rgb="FF1155CC"/>
        <rFont val="Arial"/>
      </rPr>
      <t>https://drive.google.com/open?id=1AFLcosMw4brtR5ujAB8eV2xHvzhsRAG3</t>
    </r>
  </si>
  <si>
    <t>luzadriana.hernandez@endeporte.edu.co</t>
  </si>
  <si>
    <t xml:space="preserve">Portada para documento de condiciones de Calidad de la especialización en teoría y metodología del entrenamiento deportivo </t>
  </si>
  <si>
    <t xml:space="preserve">Ministerio de Educación Nacional </t>
  </si>
  <si>
    <t>jairo.balanta@endeporte.edu.co</t>
  </si>
  <si>
    <t>Crear una pieza gráfica para el II Reto Fitness en parejas (mixtas) dirigidos a docentes, contratistas y administrativos, fecha 14 de junio, hora 4:30 a 6:00pm, lugar coliseo Institucional, invita bienestar universitario, CAPF, para mayor información comunicarse con Jairo Balanta 3146329446 Florelba Campo 3122196245 0</t>
  </si>
  <si>
    <t>https://drive.google.com/open?id=16ry-ULxJBubslfuv4gj161xgsISanjXZ</t>
  </si>
  <si>
    <t>Cordial saludo, 
Solicito apoyo con la difusión urgente de esta convocatoria: 
Adjunto la información para diseño de un PDF que pueda ser publicado en la web, banner web y difusión en redes sociales 384 convocatorias. 
Adjunto logos para incluir en la pata de logos, junto con el de la IU END</t>
  </si>
  <si>
    <r>
      <t xml:space="preserve">https://drive.google.com/open?id=1M9Dz9tTq6hT31AkQnBU6kM3EXrs4XYXx, https://drive.google.com/open?id=1KswJoAeRDy2tzh8qDWN6lSd4pVWK-DV4, https://drive.google.com/open?id=1UF8-rI9EPANBOsOOOWfbkCQixHDsqzOh, </t>
    </r>
    <r>
      <rPr>
        <u/>
        <sz val="10"/>
        <color rgb="FF1155CC"/>
        <rFont val="Arial"/>
      </rPr>
      <t>https://drive.google.com/open?id=145iUukxMgrc_mf9_6uIN-sTfW-PH5WXC</t>
    </r>
  </si>
  <si>
    <t>Fecha del evento 14 de junio al 24, hora de 8:30am a 12:30pm, las inscripciones son en Bienestar Universitario del 6 al 10 de junio (lema de las vacaciones) "JUGANDO PARA APRENDER) el resto de información esta en ficha gráfica.</t>
  </si>
  <si>
    <t>https://drive.google.com/open?id=1y0Iwepd-SQaAvgPblTVtpqfwOxrax2Ox</t>
  </si>
  <si>
    <t xml:space="preserve">Publicar a través de la página web los beneficiarios del programa de Generación E 2022-1 </t>
  </si>
  <si>
    <t>https://drive.google.com/open?id=1cv4buuMaeKFFZvrwswCMIJipn-kitwgn</t>
  </si>
  <si>
    <t>vicky.saavedra@endeporte.edu.co</t>
  </si>
  <si>
    <t>Cubrimiento de eventos, Cubrimiento y elaboración de nota</t>
  </si>
  <si>
    <t xml:space="preserve">Se solicita registro fotográfico, audiovisual y elaboración de nota del: Evento de Egresados Conoce tu Patria, a realizarse el día sábado 04/06/2022 en el horario del 6.00 AM a 6.00 PM en e Batallón Pichincha de Cali. Saliendo desde la IU Escuela Nacional del Deporte   
CONOCE TU PATRIA, Soldado por un Día, una actividad de bienestar universitario, para todos nuestros Egresados..
Te recordamos 
Fecha: Sábado 04/Junio/2022
Lugar de Encuentro: Escuela Nacional del Deporte
Hora de Encuentro: 6.00 AM 
Es obligatorio presentar el documento de identificación ORIGINAL  para el ingreso.
Se requiere oportunamente, nos confirme la persona que nos acompaña para el cubrimiento del evento, esto para efectos de notificar el ingreso al Batallón.
</t>
  </si>
  <si>
    <t>comunicaciones@endeporte.edu.co</t>
  </si>
  <si>
    <t>Realiza por favor una pieza con animación para las pantallas y una pieza gráfica normal para el boletín ENDtérate, con este texto:
La INSTITUCIÓN UNIVERSITARIA ESCUELA NACIONAL DEL DEPORTE continúa comprometida con el desarrollo institucional, razón por la cual viene trabajando en un proyecto con enfoque prospectivo, el cual permite dinamizar y establecer acciones hacia un futuro ideado. Este tipo de enfoque sugiere que, para llegar a la construcción de escenarios futuros, es necesario contar con propuestas de toda la comunidad educativa para lograr transformaciones profundas.
Pronto te contaremos cómo participar.</t>
  </si>
  <si>
    <t xml:space="preserve">Cordial Saludo. 
Solicito amablemente el diseño de un certificado de participación, el cual será entregado a 300 niños de las diferentes comunas de la ciudad.  
Este certificado es alusivo al festival deportivo que se realizara este fin de semana en las Instalaciones de la Institución. 
En la medida de lo posible debe llevar el siguiente "texto":
"Programa de Misión ENDeporte - Armonizando las relaciones de los jóvenes a través del deporte"
El enfoque del festival será en los deportes futbol y atletismo. 
Lo realizan los estudiantes de 1 semestre del programa de Tecnología en Deporte beneficiarios de la estrategia "Todas y Todos a Estudiar".
Debe llevar el logo institucional y el de la estrategia.  
Quedo atenta a cualquier inquietud adicional. Gracias </t>
  </si>
  <si>
    <t>secretariageneral@endeporte.edu.co</t>
  </si>
  <si>
    <t xml:space="preserve">Héctor Fabio Martínez Agudelo </t>
  </si>
  <si>
    <t>Por favor, en el siguiente enlace https://endeporte.edu.co/publicaciones/621/gestion-documental/ , colocar un botón el cual se llame Tabla de Retención Documental, en ella subir la siguiente información:   
-Certificado de Evaluación y Convalidación TRD
- Resolución Rectoral 1,0.18.0300.2019 "Por medio de la cual se ajustan y actualizan las Tablas de Retención Documental de la Institución Universitaria Escuela Nacional del Deporte"
-Certificado del Registro Único de Series Documentales – RUSD
Ademas, otro botón que aloje las Tablas de Retención Documental (PDF)  separadas por oficinas, es decir, que permita descargar cada uno por separado.
Nota: No subir el archivo en formato rar.
Cualquier duda estaremos atentos.
Gracias.</t>
  </si>
  <si>
    <t>https://drive.google.com/open?id=1nmphcbZjRKOtbdxbGiMEiCcIJiNyUKQN, https://drive.google.com/open?id=15gJtVjYQNg16sEX8_DzXHBsw98kKBxy1, https://drive.google.com/open?id=1S4_ScRWY01p88-zoEfzIFcfPnIZPJs59, https://drive.google.com/open?id=19vXDscbiqZ4vaPWpIFLpgRZ160sa_V9C</t>
  </si>
  <si>
    <t xml:space="preserve">Buenas tardes. Gracias por divulgar entre los docentes. 
Estimado docente, 
La Red Latinoamericana de Cooperación Universitaria lo invita a participar en el webinar  "La cooperación internacional: Herramienta para la internacionalización de la proyección social”,  a realizarse el miércoles 15 de junio a las 13:00 | 1:00 PM. (hora de Argentina).
En esta   oportunidad nos acompañará -en calidad de expositor- el Consultor internacional Maximiliano Sainz, M.Sc. (Canadá)
Maximiliano Sainz es un experto en los campos de la Educación Internacional y la Cooperación Internacional. Posee más de 18 años de experiencia en la formulación y gestión de proyectos educativos, sociales y de cooperación e investigación internacional, financiados por organizaciones internacionales, agencias gubernamentales, científicas y del sector privado.
Imparte desde el 2007 conferencias, cursos y talleres sobre Internacionalización de la Educación Superior en Latinoamérica. Ha dictado más de 110 conferencias, talleres o cursos en 13 países. Maximiliano tiene estudios de Doctorado en Sociología, Maestría en Desarrollo Internacional, Postgrado en Gestión de Educación Superior y Licenciatura en Antropología.
La transmisión será por ZOOM y se podrá acceder a la sala virtual siguiendo el enlace: 
Unirse a la reunión Zoom
https://ub-edu-ar.zoom.us/j/83599453095?pwd=blpvaTlDYWI2NjJSRFFTU3FzRUt3UT09
ID de reunión: 835 9945 3095
Código de acceso: 250871
</t>
  </si>
  <si>
    <t>https://drive.google.com/open?id=1dwWdJhdd2TlXv3ksX1znpQnyyD0dyWOY</t>
  </si>
  <si>
    <t xml:space="preserve">Cordialmente se requiere la colaboración de la unidad de comunicaciones para lo siguiente:
1. El diseño de una pieza gráfica para informar a la comunidad sobre un acompañamiento que realizará el CNA del Ministerio de Educación Nacional. Para el diseño se adjunta la información. 
2. El cubrimiento con nota del evento. 
3. Divulgar la información del evento por todos los medios de la institución, pagina web, instagram, facebook etc. </t>
  </si>
  <si>
    <t>https://drive.google.com/open?id=1wW5X3SFvVnB5gPgJSJGjA7YZcebIIGQi</t>
  </si>
  <si>
    <t>luz.aguirre@endeporte.edu.co</t>
  </si>
  <si>
    <t>DIVULGACIÓN DE PARTICIPACIÓN A EVENTO: III Congreso Internacional de Lactancia Materna.Salud nutricional en primera infancia, más allá de determinantes biológicos. Universidad del los Andes Bogotá
del trabajo de Grado meritorio
 LACTANCIA MATERNA EN CENTROS DE RECLUSIÓN Y PRIVACIÓN DE  LA LIBERTAD: REVISIÓN BIBLIOGRÁFICA  del programa de Nutrición y Dietética
 Participación con un póster de los resultados de la investigación</t>
  </si>
  <si>
    <r>
      <rPr>
        <u/>
        <sz val="10"/>
        <color rgb="FF1155CC"/>
        <rFont val="Arial"/>
      </rPr>
      <t>https://drive.google.com/open?id=1nq9ZRE41npq912GVc2ODh8wBXMA9ZL97</t>
    </r>
    <r>
      <rPr>
        <sz val="10"/>
        <color rgb="FF000000"/>
        <rFont val="Arial"/>
        <scheme val="minor"/>
      </rPr>
      <t xml:space="preserve"> , </t>
    </r>
    <r>
      <rPr>
        <u/>
        <sz val="10"/>
        <color rgb="FF1155CC"/>
        <rFont val="Arial"/>
      </rPr>
      <t>https://drive.google.com/open?id=15psWbgN3xlbe-E8x9yIGL1SUMcdk3o_C</t>
    </r>
    <r>
      <rPr>
        <sz val="10"/>
        <color rgb="FF000000"/>
        <rFont val="Arial"/>
        <scheme val="minor"/>
      </rPr>
      <t xml:space="preserve"> , </t>
    </r>
    <r>
      <rPr>
        <u/>
        <sz val="10"/>
        <color rgb="FF1155CC"/>
        <rFont val="Arial"/>
      </rPr>
      <t>https://drive.google.com/open?id=1jKqc-DPYDa0nJKXpVUNvlM9WOnf_Wfs9</t>
    </r>
    <r>
      <rPr>
        <sz val="10"/>
        <color rgb="FF000000"/>
        <rFont val="Arial"/>
        <scheme val="minor"/>
      </rPr>
      <t xml:space="preserve"> , </t>
    </r>
    <r>
      <rPr>
        <u/>
        <sz val="10"/>
        <color rgb="FF1155CC"/>
        <rFont val="Arial"/>
      </rPr>
      <t>https://drive.google.com/open?id=1AtqDhanenC3KQ6jWHrd5Sty2CO58DF0i</t>
    </r>
    <r>
      <rPr>
        <sz val="10"/>
        <color rgb="FF000000"/>
        <rFont val="Arial"/>
        <scheme val="minor"/>
      </rPr>
      <t xml:space="preserve"> , </t>
    </r>
    <r>
      <rPr>
        <u/>
        <sz val="10"/>
        <color rgb="FF1155CC"/>
        <rFont val="Arial"/>
      </rPr>
      <t>https://drive.google.com/open?id=1E9HhGlX4gLr1z9rXT78Xj9yosmKBZyW1</t>
    </r>
  </si>
  <si>
    <t>Estuvimos en representación de la Universidad y del programa de Nutrición</t>
  </si>
  <si>
    <t>Hector Fabio Martinez Agudelo</t>
  </si>
  <si>
    <t>La solicitud forma parte de la implementación y aplicación de las nuevas  Tablas de Retención Documental Ver.6.
Por lo anterior, requerimos la actualización del vídeo Organización de Documentos Electrónicos según la TRD, conforme a la presentación de Power Point que se adjunta.
Nota: La publicación difundirlo en los correos institucionales y ademas, requerimos que lo publiquen en el boletín y la Intranet - banner.</t>
  </si>
  <si>
    <r>
      <rPr>
        <u/>
        <sz val="10"/>
        <color rgb="FF1155CC"/>
        <rFont val="Arial"/>
      </rPr>
      <t>https://drive.google.com/open?id=1YV_qQC-MKFpUJ_RhPmXdF9Xg4jlBupVG</t>
    </r>
    <r>
      <rPr>
        <sz val="10"/>
        <color rgb="FF000000"/>
        <rFont val="Arial"/>
        <scheme val="minor"/>
      </rPr>
      <t xml:space="preserve">, </t>
    </r>
    <r>
      <rPr>
        <u/>
        <sz val="10"/>
        <color rgb="FF1155CC"/>
        <rFont val="Arial"/>
      </rPr>
      <t>https://drive.google.com/open?id=1-lyOPfD0PxvA5oh8Bd6eJwWKoitma1WE</t>
    </r>
  </si>
  <si>
    <t>Cubrimiento de eventos, Elaboración de Nota para redes sociales institucinales</t>
  </si>
  <si>
    <t>Elaboración de Nota y cubrimiento del evento académico para Egresados: Deporte Paralímpico</t>
  </si>
  <si>
    <t>https://drive.google.com/open?id=1uSKMuNkdtko75S0igUTWtlqUOQWL8vuv</t>
  </si>
  <si>
    <r>
      <t xml:space="preserve">Realización de nota en página web, pueden basarse en la siguiente información: 
La IUEND continua fortaleciendo sus estrategias para el fomento de la movilidad nacional e internacional, en esta oportunidad, a través de Inilat+Mov. 
79 instituciones de Brasil, Colombia, Chile, México y Perú  que han confirmado su adhesión a INILATmov+ en su tercera convocatoria, entregando su oferta académica para movilidad virtual y presencial para el segundo semestre 2022, en carreras técnico-profesionales, y programas o asignaturas universitarias de pre y postgrado.
Nos entusiasma y alegra seguir fortaleciendo nuestra cooperación e intercambio en Latinoamérica, y los invitamos a visitar https://www.learnchile.cl/INILATmov/ ,donde encontrarán las instituciones y catálogo actualizado.   En adjunto, el listado de contactos para que puedan realizar las postulaciones a través de sus oficinas internacionales.
Ver más información en: </t>
    </r>
    <r>
      <rPr>
        <u/>
        <sz val="10"/>
        <color rgb="FF1155CC"/>
        <rFont val="Arial"/>
      </rPr>
      <t>https://www.learnchile.cl/INILATmov/</t>
    </r>
    <r>
      <rPr>
        <sz val="10"/>
        <color rgb="FF000000"/>
        <rFont val="Arial"/>
        <scheme val="minor"/>
      </rPr>
      <t xml:space="preserve">
Estoy atenta al apoyo que requieran para la revisión de la información, si te parece Macla me la puedes compartir antes para revisar. 
Solicito de ser posible, difusión en página web y redes sociales. 
Gracias, 
</t>
    </r>
  </si>
  <si>
    <t>Cordial saludo, se solicita el diseño de una pieza gráfica para dar a conocer a los integrantes de la Comisión de Personal de la Institución, remito la resolución donde se encuentran los nombres de los integrantes. como ejemplo se puede tomar las ya realizadas del comité de convivencia laboral y copasst. Gracias</t>
  </si>
  <si>
    <t>https://drive.google.com/open?id=1BT6zx1PdI0CxlhQ807N-KmAKNEVtzH2A</t>
  </si>
  <si>
    <t>graduados@endeporte.edu.co</t>
  </si>
  <si>
    <t>Fabián Marín</t>
  </si>
  <si>
    <t xml:space="preserve">Se requiere elaboración de pieza gráfica informativa para divulgar en el banner de la página principal informando que el correo institucional que tienen los egresados estará habilitado únicamente hasta el viernes 24 de junio de 2022, para que hagan su respectiva migración o extraigan la información. </t>
  </si>
  <si>
    <t>Cordial saludo, favor publicar la circular de las pautas para grado por ventanilla 2022-2 realizando difusión en la página web y las redes sociales</t>
  </si>
  <si>
    <t>https://drive.google.com/open?id=1ZF7ZbXaupbG_MBhyNXPKXHkW9Q6ZKXK4</t>
  </si>
  <si>
    <t>Nota orgullo END Para la egresada Isabella Barbosa egresada de Deporte y especialista en Dirección y gestión deportiva quien por medio de su pasantía internacional a Mexico en la universidad autónoma de Nuevo León y de la mano de IU Escuela Nacional Del Deporte gestiono su beca  para la Maestría en deporte y actividad física</t>
  </si>
  <si>
    <t>diana.abadia@endeporte.edu.co</t>
  </si>
  <si>
    <t>Héctor Martínez</t>
  </si>
  <si>
    <t>Cordial saludo.
Por favor publicar la Caracterización de Estudiantes en la ruta: https://endeporte.edu.co/publicaciones/1730/caracterizacion-de-los-usuarios/
Incluir por favor una sección dentro de Atención y Servicio al Ciudadano - Servicios de Información. 
Tener en cuenta que esta caracterización y la de Egresados corresponde al año 2021
Gracias</t>
  </si>
  <si>
    <t>https://drive.google.com/open?id=1qCvBu_v4p_KRFRXl5Nb1wQqHursU3R6L</t>
  </si>
  <si>
    <t>Cordial saludo, se remiten piezas gráficas y documentos en word con las funciones de los comités de convivencia laborar y el COPASST para que puedan ser publicadas en la intranet institucional y compartidas en los boletines internos ENDtérate.</t>
  </si>
  <si>
    <t>https://drive.google.com/open?id=1ygRAQ9S9vUlRTJaZjpw6oK3PFPbLNkk7, https://drive.google.com/open?id=15s_WjBnCjDujuTA1-18f6VlrBCYzbyjJ, https://drive.google.com/open?id=1YQohOvbjLwxC8sszd7H1-WdkNHZnmoPB, https://drive.google.com/open?id=13zVOD9OGZnY__IpjKeOjuFwT2_Dt4y_K</t>
  </si>
  <si>
    <t>Se invita a toda la comunidad universitaria (Docentes, Funcionarios, Contratistas, Brigada de emergencias) a participar de la capacitación sobre COMPORTAMIENTO HUMANO EN EMERGENCIAS, la cual sera impartidas por la ARL Colmena, el día Martes 28 de Junio de 2:00 pm a 4:30 pm en el salón D 211</t>
  </si>
  <si>
    <t>como plan de acción a situaciones ocurridas durante el sismo del presente año</t>
  </si>
  <si>
    <t xml:space="preserve">Pieza gráfica de OrgulloEND </t>
  </si>
  <si>
    <t>https://drive.google.com/open?id=1TSKWBlBoe21aN1jmmQQ9WvMYlmqQimpD</t>
  </si>
  <si>
    <t xml:space="preserve">Te invitamos a consultar el Manual de Atención al Ciudadano, la mejor herramienta para la buena atención de un funcionario público.
Conócelo aquí 
Pieza cuadrada como para feed. Solo se publicará en el boletín interno. </t>
  </si>
  <si>
    <t xml:space="preserve">Chicos
En el marco del programa Delfín, La IUEND se sumará a las diferentes actividades con una clase de Pilates dirigida a los participantes del programa. 
La clase se va a realizar el jueves 7 de julio, de 3 a 4 pm, en el CAPF, esperamos tener a un público presencial de 20 personas aprox y de manera virtual transmitir vía zoom, por lo que requerimos usar la cámara de comunicaciones. 
Posteriormente realizar un video estilo memorias para publicar en redes sociales de lo que fue la actividad. 
Entonces requerimos: 
Pieza formato feed, banner web e stories con la información del evento y enlace de zoom con la siguiente info: 
Conecta con tu cuerpo y mente 
Clase de Pilates nivel introductorio 
Jueves 7 de julio
3:00 p. m. 
Transmisión vía zoom 
Invitada: Mariem Herrera Ríos 
Fisioterapeuta de la IUEND y Licenciada en la técnica Pilates
Utilizar imagen alusiva a la práctica de pilates nivel básico (Colchonetas) 
Actividad realizada en el marco del Verano de la Investigación Científica y Tecnológica del Pacífico 2022
Organizan: Centro de Acondicionamiento y Preparación Física
Dirección Técnica de Internacionalización 
Logo programa Delfin (adjunto)
</t>
  </si>
  <si>
    <t>https://drive.google.com/open?id=1MMzv9PdkWGzi9hqSV88lZQXjTDyA2RW0</t>
  </si>
  <si>
    <t>Realizar por favor un banner para el espacio del Centro de Estudios Olímpicos en la web que funcione de portada. Por favor utilizar las fotografías de la izada de bandera del Centro en agosto de 2021</t>
  </si>
  <si>
    <t>Cordial saludo, teniendo en cuenta que nos encontramos en Matriculas según Calendario Académico, y con el propósito de disminuir las dudas que presentan los ciudadanos, solicitamos por favor se divulgue el proceso para realizarla.</t>
  </si>
  <si>
    <t xml:space="preserve">Pieza de orgulloEND 
Utiliza la fotografía que adjunto </t>
  </si>
  <si>
    <t>https://drive.google.com/open?id=1Scl28V6zDjDOOxnqxFrJBdQrf0ydr2ux</t>
  </si>
  <si>
    <t>jose.correa@endeporte.edu.co</t>
  </si>
  <si>
    <t xml:space="preserve">Cordial saludo 
Se solicita  el diseño de la Jornada de Inducción 2022-2 conforme a la información adjunto
Gracias </t>
  </si>
  <si>
    <r>
      <t xml:space="preserve">https://drive.google.com/open?id=1F1eD6QYo8ZAoZCfOeXu-0RcJBrpA6UEC, </t>
    </r>
    <r>
      <rPr>
        <u/>
        <sz val="10"/>
        <color rgb="FF1155CC"/>
        <rFont val="Arial"/>
      </rPr>
      <t>https://drive.google.com/open?id=1cSRj6aa6uadpG0SN95UxcnKGKbhb3siI</t>
    </r>
  </si>
  <si>
    <t xml:space="preserve">Realizar propuesta de, al menos, cinco plantillas para la divulgación de información en historias de redes sociales sobre internacionalización. Adjunto dejo plantillas antes utilizadas. </t>
  </si>
  <si>
    <t>https://drive.google.com/open?id=1s9uq3LQ9J8VDy0ga4WNZCLIuEvg6aCSt, https://drive.google.com/open?id=1hxjAA3DaGu3JuouC4u9UMNbVOlnkufH-, https://drive.google.com/open?id=18W-yIGKm9oaXkDN5DFl5LdGDp_iv6ix6, https://drive.google.com/open?id=198NtDiO1bch6eByVCgqqJWi0n_R_ZfSf</t>
  </si>
  <si>
    <t xml:space="preserve">Se requiere elaboración de pieza gráfica informativa para divulgar en el banner de la página principal y en el Instragram de la Institución, informando nuevamente que el correo institucional que tienen los egresados estará habilitado únicamente hasta el viernes 15 de julio de 2022, para que hagan su respectiva migración o extraigan la información, se solicita que el banner quede en primera posición y que sea visible (favor enviar evidencia de la publicación). </t>
  </si>
  <si>
    <t>Cordial saludo.
Solicitamos por favor se estudie la opción de incluir en la página web el acceso directo al SIAC https://calidad.endeporte.edu.co/#/panel, entendiendo que actualmente los contratistas no tienen acceso a la Intranet y que la única ruta para ingresar a esta plataforma es por este medio.
Gracias</t>
  </si>
  <si>
    <t>Cordial saludo.
Solicito por favor su colaboración elaborando una campaña que incentive la eficiencia administrativa y la política de Cero Papel, tanto para el usuario interno como externo, en la cual se tengan en cuenta actividades que se contitiyen como buenas practias, tales como:
1. Buenos hábitos de consumo de papel (Imprimir en letra reducida, hoja tamaño oficio, a doble cara, evitar imprimir correos, etc.)
2. Uso de herramientas electrónicas (Correos, intranet, pagina web)
3. Incentivar el uso constante del correo electrónico.
4. Revisar, corregir, socializar y manipular los documentos en medios digitales.
5. Establecer y afianzar el uso de la plataforma académica por parte de los docentes y los estudiantes para el desarrollo de actividades curriculares dentro de cada programa.
6. Implementación de la firma electrónica en documentos digitales (formularios, encuestas, evaluaciones, entre otros).
Gracias.</t>
  </si>
  <si>
    <t>Directiva Presidencial No. 04</t>
  </si>
  <si>
    <t>Amablemente solicitamos corrección de estilo y el diseño de la portada del documento adjunto. Gracias</t>
  </si>
  <si>
    <t>https://drive.google.com/open?id=1fPAaTsYHaV7irEuhDfG5vvv6eBypO2KM</t>
  </si>
  <si>
    <t xml:space="preserve">Macla, 
Requiero tu apoyo con una nota sobre la suscripción de convenio con la Universidad CES, adjunto encuentras el convenio, revisa los acuerdos de aquí puedes sacar la info para la nota 
</t>
  </si>
  <si>
    <t>https://drive.google.com/open?id=1bvsiqEaDpgyyjfrvQ6AHg1wrTWeWP9Qk</t>
  </si>
  <si>
    <t>Carolina muñoz</t>
  </si>
  <si>
    <t xml:space="preserve">Macla, esta nota es sobre la adhesión a Expertos Internacionales, te adjunto pdf con la información para que puedas hacer la nota, 
</t>
  </si>
  <si>
    <t>https://drive.google.com/open?id=1U_5o8t5yIM4wyjvDP7pPURzE3JqGYceH</t>
  </si>
  <si>
    <t>luzbetty.gonzalez@endeporte.edu.co</t>
  </si>
  <si>
    <t>Cordial saludo. Por favor adjunto 4  piezas para ser ajustadas por favor lo mas llamativas 
(en cuanto a colores) posible. Posteriormente serán solicitadas para envío a estudiantes una a una puede ser en endterate  o los medios que ustedes consideren.</t>
  </si>
  <si>
    <t>https://drive.google.com/open?id=1wHwJQth-0lOUK1EbnG7ll9moLv-ipNVK</t>
  </si>
  <si>
    <t>Cordial saludo.
Solicitamos por favor el ajuste del video de las PQRSD-F https://www.youtube.com/watch?v=9Hcnu7Cj_to para que al final donde se mencionan los medios para radicarlas, se incluya el formulario de la página web y el correo atencionalciudadano@endeporte.edu.co
Lo anterior, para ser utilizado por esta Unidad en el marco de las actividades propuestas en la campaña de las PQRSD-F, en el periodo de ingreso de los estudiantes para el mes de agosto.
Gracias.</t>
  </si>
  <si>
    <t>Cordial saludo, solicito por favor publicar el Acuerdo de Consejo Directivo No. 250 de 2017 
y las Resoluciones de Rectoría No. 420 de 2015 y 204 de 2018
Tener en cuenta que deben publicarse de forma ascendente según la norma y manejando títulos claros que conserven la estética.</t>
  </si>
  <si>
    <t>https://drive.google.com/open?id=1Av1ndSfMq4XZPrpvHTWhw_AR5NImmVVb, https://drive.google.com/open?id=1JHqw_1AJAKktd08V8lBiMJI471ho5XdB, https://drive.google.com/open?id=1nkB1IhtDrci4J4m0nOIUUYLxwkBmi__6</t>
  </si>
  <si>
    <t>Héctor F. Martínez</t>
  </si>
  <si>
    <t>Cordial saludo, las fechas establecidas para la solicitudes de Grados por Ventanilla se ampliaron (ya no son hasta el 15 de julio, sino hasta el 25), por este motivo, solicito por favor se reemplece el banner de la web y se comparta a los Estudiantes vía correo electrónico el día de hoy para hacer efectiva su divulgación.
Gracias.</t>
  </si>
  <si>
    <t>https://drive.google.com/open?id=1nwm9eFwo_ZB1K-1_1_D7LrwzhKCoKkc3</t>
  </si>
  <si>
    <t>Cordial saludo.
Solicito su colaboración ajustando el archvio adjunto que contiene el diseño de unas manillas Institucionales. Al diseño reemplazar el nombre de la Escuela por ¡La IU END te escucha!
De igual manera, por favor agrandar el largo de la misma 4cm, 2cm a cada lado, para el caso del ancho conservar el mismo.
Agradezco su colaboración enviandose listo para impresión (archivo original como lo solicita el proveedor) antes del 22 de julio, teniendo en cuenta los tiempos de elaboración.
Gracias.</t>
  </si>
  <si>
    <t>https://drive.google.com/open?id=1lRXsJzJEC9XHoU_ZwVs8OKET4eAPuLsR</t>
  </si>
  <si>
    <t>Fabian H Marín G</t>
  </si>
  <si>
    <t>Divulgación de información, Cubrimiento de eventos, Elaboración de nota del evento</t>
  </si>
  <si>
    <t xml:space="preserve">Divulgación, cubrimiento y elaboración de nota de la Sesión informativa con la Academia de la Cancillería, a realizarse el día lunes 25/07/2022 en el horario de 10.00am a 12.00pm   
El Doctor José Fernando Arroyo Valencia, Rector de la Institución Universitaria Escuela Nacional del Deporte, con el apoyo de la Oficina de Egresados, invita a toda la comunidad universitaria, a participar de la sesión informativa virtual, ofrecida por la Academia Diplomática de Colombia, sobre Concurso de ingreso a la Carrera Diplomática y Consular 2024.
Dirigido a los Egresados de todas las Facultades, Docentes, Administrativos y Contratistas de la IU Escuela Nacional del Deporte.
Inscríbete 👇
https://forms.gle/NYdYPiAzu3YpDZPh8
Enlace de la sala aquí 👇
https://lobby.sar.ruav.edu.co/#/4GBICWENOLG6
</t>
  </si>
  <si>
    <t>https://drive.google.com/open?id=1x6hPI3hev8e_1iQ-gASFzWXVhZc5xle2, https://drive.google.com/open?id=1Rr7A5QdcLvD8D-iXJPgTykIFVDvxo8pQ, https://drive.google.com/open?id=1sYql-zvSU6aZ0RpfZ-eXUZte7vQENcxh</t>
  </si>
  <si>
    <t>Docentes, Estudiantes, Administrativos y contratistas, Egresados de todas las facultades de la IU Escuela Nacional del Deporte</t>
  </si>
  <si>
    <t xml:space="preserve">Diana Abadía </t>
  </si>
  <si>
    <t>Cordial saludo.
Solicitamos por favor se actualice el enlace https://intranet.endeporte.edu.co/la-entidad/normograma-institucional-por-procesos alojado en la intranet, pues todos los links se encuentran rotos imposibilitando su consulta.</t>
  </si>
  <si>
    <t>Cordial saludo.
Por favor publicar en el footer de la sede electrónica la línea gratuita Línea gratuíta: 018000413691
Gracias.</t>
  </si>
  <si>
    <t xml:space="preserve">Publicación en la plataforma de Linkedin : orden de carrete 1, 4, 2, 3  caption  En la Institución Universitaria  Escuela Nacional del Deporte nos encontramos comprometidos con el mejoramiento continuo de nuestros programas por eso contamos con la cultura de autoevaluación que nos permitira alcanzar los objetivos  que van de la mano con nuestra misión y visión Institucional. 
</t>
  </si>
  <si>
    <t>https://drive.google.com/open?id=1L30bp2ecBlumV4jixdJl2SQlGd8jEo75, https://drive.google.com/open?id=19naby7byUaz_alkjFEDE6efpJDaGnakk, https://drive.google.com/open?id=1eAG5ficxbadW-WPmc0c29s4jMdQMv9XV, https://drive.google.com/open?id=1NxpXzBykLTNRYms7EqZr4V-z4Jj1FHvC</t>
  </si>
  <si>
    <t>Egresados y Empleadores</t>
  </si>
  <si>
    <t xml:space="preserve">Se solicita la siguiente divulgación vía E-mail a los estudiantes nuevos 2022-2
Estimados (as) estudiantes 
Deporte/Fisioterapia/Terapia ocupacional/Nutrición y dietética/Administración de empresas/Mercadeo y negocios internacionales 
Reciban un cordial saludo del Doctor José Fernando Arroyo Valencia, Rector de la Institución Universitaria Escuela  Nacional del deporte. La presente con el fin de informar que la Jornada de Inducción se llevará a cabo los días 10 y 11 de agosto de 2022 en el auditorio institucional a partir de las 8:00am. 
Para mayor información consultar su correo electrónico  y  la pagina institucional: https://endeporte.edu.co/ 
Gracias </t>
  </si>
  <si>
    <t>https://drive.google.com/open?id=1zlt_WqwTmzqACe2jHld0Fe2o69SZY4YT</t>
  </si>
  <si>
    <t>Cordial Saludo,
En la pagina Web institucional en la ruta de "Transparencia y acceso a la información pública&gt; 7. Datos Abiertos&gt; 7.1 Instrumentos de gestión de la información &gt; "Programa de Gestión Documental"&gt;  2022 &gt;  Plan Institucional de Archivo PINAR.2022.pdf"(https://endeporte.edu.co/documentos/375/2022/). 
Por lo anterior, solicitamos por favor que el documento  "Plan Institucional de Archivo PINAR.2022.pdf" lo saquen de ahí y lo ubiquen en una pestaña nueva en la sección  "Transparencia y acceso a la información pública&gt; 7. Datos Abiertos&gt; 7.1 Instrumentos de gestión de la información &gt; el cual seria un ítem nuevo con el nombre "Plan Institucional de Archivo - PINAR" y a su vez se permita ver el archivo PDF, el cual adjunto.
Gracias</t>
  </si>
  <si>
    <t>https://drive.google.com/open?id=1vbZuFAhZFksGkk_A_kG0pUBCwps7mJEN</t>
  </si>
  <si>
    <t>SI, Ley 1712 de 2014" Por medio de la cual se crea la Ley de Transparencia y del Derecho de Acceso a la Información Pública Nacional y se dictan otras disposiciones.</t>
  </si>
  <si>
    <t>Fabian H Marin González</t>
  </si>
  <si>
    <t>Elaboración de pieza informativa de "video expectativa" para el galardón El Egresado y su Impacto. Que describa gráficamente el paso a paso para postular candidatos a estos galardones.  Esto para ser publicado el 01/08/2022</t>
  </si>
  <si>
    <t>8/1/0122</t>
  </si>
  <si>
    <t>Asignado</t>
  </si>
  <si>
    <r>
      <t xml:space="preserve">Cordial saludo.
Solicito su colaboración remitiendo la Caraterización de los Usuarios de la Unidad, entendida como la información de los públicos de interés que consumen nuestros medios externos, como página web y redes sociales. Por favor seguir la metodología del DAFP, que es la que nos exhorta como entidad pública.
Pueden guiarse por la que realizan Viceacadémica y Egresados en el siguiente enlace: </t>
    </r>
    <r>
      <rPr>
        <u/>
        <sz val="10"/>
        <color rgb="FF1155CC"/>
        <rFont val="Arial"/>
      </rPr>
      <t>https://endeporte.edu.co/publicaciones/1730/caracterizacion-de-los-usuarios/</t>
    </r>
  </si>
  <si>
    <t xml:space="preserve">Señores Comunicaciones
Cordial saludo 
Se solicita realizar los siguientes ajustes del plegable “DONDE ATIENDEN NUESTROS INTERESES E INQUIETUDES” adjunto 
En  área de salud
Organizar mejor la información para que el servicio médico quede a un lado y al otro el servicio de psicología.
El apellido González es con z las 2 y colocar debajo el correo: 
citaspsicologia@endeporte.edu.co
En Unidad de Atención al Ciudadano y  Archivo
Cambiar por Unidad de Atención al Ciudadano y de Archivo
La sigla es: PQRSD-F, entre paréntesis: Peticiones, Quejas, Reclamos, Sugerencias, Denuncias y Felicitaciones.
Quitar: nombre de Juan David España y extensión, dejar solo el correo electrónico: atencionalciudadano@endeporte.edu.co
General:
Ajustar el número de teléfono con la nueva nomenclatura 602 5540404 y la extensión: 101.
Otros ajustes que uds consideren pertinentes 
</t>
  </si>
  <si>
    <t>https://drive.google.com/open?id=1iB5rRScKmLdpmXA7EZlYctWjJvoy3d96</t>
  </si>
  <si>
    <t>LUZ ADRIANA AGUIRRE SANTAFÉ</t>
  </si>
  <si>
    <t>Divulgación de resultados estudio multicéntrico: Efectos de la pandemia por el Covid 19 en la Seguridad Alimentaria de los hogares de 11 ciudades de Colombia, desarrollada desde la Alianza Universitaria por el Derecho a la Alimentación  en los que el programa de nutrición participó con tres estudiantes: Joan Orozco, Maria P Moofarif y John Faver Morales en la fase de captura de datos (Por favor escribir en la noticia  siempre de primero los nombres de los estudiantes) y que fue acompañado por las docentes Luz Adriana Aguirre Santafé y Ruby Castellanos Peñaloza 
La participación  del programa de Nutrición y Dietética desde el segundo semestre de 2020,  representó dedicación, tiempo y aplicación de aptitudes de investigación desarrolladas en la formación profesional de los estudiantes.
De igual forma,  la universida y el programa de Nutrición y Dietética fueron reconocidos por  13 programas de Nutrición del país, y aunque no conseguimos analizar datos de Cali, tuvimos la experiencia con datos de otras ciudades del País, para aproximarnos a entender la situación alimentaria en el marco de la pandemia.
Los invitamos este próximo 01 de agosto a participar de la socialización de resultados por medio del streaming de facebook en el siguiente enlace: https://www.facebook.com/OBSSAN
Ojalá se pueda retrasmitir en las páginas de la END. Finalmente estamos interesados en estimular a más estudiantes del programa de nutrición y Dietética a  experimentar y participar en estas oportunidades investigativas que aportan conocimiento, habilidades, redes y contactos de otros futuros colegas, pero sobre todo fortalece las aptitudes de investigación, tan necesarias para las profesión.</t>
  </si>
  <si>
    <t>https://drive.google.com/open?id=1vKo1bO39bd_-T-mCA0S7czDT3tZBAAW_, https://drive.google.com/open?id=1dcMwEA94_SwmBT_Qqea_nTACwrc4L9y-, https://drive.google.com/open?id=1ig5dHVOGf5MEi_932XBYpzR_rdb1TRJZ, https://drive.google.com/open?id=10Q0PFUDOWDI4Bzat8339tb87K3zuUDl3</t>
  </si>
  <si>
    <t>Docentes, Estudiantes, Gobierno, Prensa, Ciudadanía en general</t>
  </si>
  <si>
    <t>no, son resultados de un ejercicio liderado por la Alianza Universitaria por el derecho Humano a la Alimentación Adecuada ALUDHAA  en 11 ciudades y en la que participó el programa de Nutrición Y dietética de la END</t>
  </si>
  <si>
    <t>Cordial saludo.
Solicito por favor la elaboración de un video con el guion adjunto, relacionado con la Rendición de Cuentas.</t>
  </si>
  <si>
    <t>https://drive.google.com/open?id=1GEaozpbHywiJfaDyQgSsLusoyCUXKlH1</t>
  </si>
  <si>
    <t>controlinterno@endeporte.edu.co</t>
  </si>
  <si>
    <t>Fredy Antonio Villegas Jaramillo</t>
  </si>
  <si>
    <t>OFICINA DE CONTROL INTERNO</t>
  </si>
  <si>
    <t>Elaboración de diseño de separador de libro y afiche con QR: 
Contenido por una de las caras la siguiente frase: 
"Nuestro Propósito como Oficina de Control Interno es: Contribuir desde la evaluación independiente y objetiva a la mejora del desempeño institucional , agregando valor a la gestión de la entidad."
Por el reverso del separador  la siguiente información: 
Contacto: controlinterno@endeporte.edu.co, 
Jefe Oficina Control Interno- Fredy Antonio Villegas Jaramillo
Profesional Universitario- Alejandro Ramos Fajardo  
Nota: La idea es que el separador tenga la imagen, logos    colores institucionales de la escuela.</t>
  </si>
  <si>
    <t xml:space="preserve">Inducción 2002-2 a estudiantes. Plan de Acción Ofician Control Interno  </t>
  </si>
  <si>
    <t>Cordial saludo.
Solicito su colaboración incluyendo en el Directorio de Funcionarios y Contratistas  de la sede electrónica, la Unidad de Bienes y Servicios.
Gracias.</t>
  </si>
  <si>
    <t xml:space="preserve">Cordial saludo 
Se solicita la difusión de la convocatoria a estudiantes nuevos sobre la Jornada de Inducción 2022-1 para los programas de Fisioterapia, Terapia ocupacional, Deporte, Administración de empresas, Mercadeo y finanzas internacionales conforme al archivo adjunto  así: 
1er Correo  jueves 4 agosto 
Correo de refuerzo lunes 8 agosto
Tener en cuenta
1- Es importante que se adjunte la pieza grafica de la convocatoria con la modificación solicitada a ustedes la semana pasada vía E-mail, 
2- Es importante que se adjunte el plegable “Donde atienden nuestros intereses e inquietudes 2022 con las correcciones solicitadas con antelación </t>
  </si>
  <si>
    <t>https://drive.google.com/open?id=1NUtnsKdif9gmFWtsR1VtpDWuE-vZQqmB</t>
  </si>
  <si>
    <t>Cordial saludo.
Solicitamos su colaboración en la socialización de las rutas de acceso a los parqueaderos, en especial a los bici usuarios.
Gracias.</t>
  </si>
  <si>
    <t xml:space="preserve">Cordial saludo.
Solicitamos por favor se ajuste en la sede electrónica, lo siguiente:
Ruta Transparencia - 1. Información de la entidad - 1.12 Información sobre decisiones que puede afectar al público:
1. Presencial, telefónico y ventanilla única: Horarios de atención: Días hábiles de 8:00 a.m. a 12:00 m. y de 1:00 p.m. a 5:00 p.m. 
2. Virtual: dice Realice su PQRSD aquí pero no enlaza a ningún lado.
3. Buzón de sugerencias: Descripción: Permite radicar todo tipo de solicitudes.
Dirección: Distribuidos por el campus institucional.
Horario de atención: Días hábiles de 8:00 a.m. a 12:00 m. y de 1:00 p.m. a 5:00 p.m. 
4. los archivos descargables "Protocolo de Atención al Ciudadano" y "Cartilla de Atención al Ciudadano" están desactualizados.
Ruta Transparencia - 1. Información de la entidad - 1.11 Calendario de actividades y eventos: en Google Calendar esta desactualizado.
Ruta Transparencia - 1. Normatividad - 2.1. Normativa de la entidad o autoridad: se insiste en el cumplimiento de la norma en cuanto al orden de los actos administrativos, de forma ascendente, con el principio de lenguaje claro.
Ruta Transparencia - 4. Planeación, presupuesto e informes - 4.7 Informes de gestión, evaluación y auditoría - Planes de mejoramiento: desactualizado, se debe hacer seguimiento con el área encargada.
Ruta Transparencia - 6. Participa - 6.1 Eventos: No hay eventos.
Ruta Transparencia - 6. Participa - 6.2 Encuestas: no redirecciona a la ruta correcta, debería ser: https://endeporte.edu.co/publicaciones/2609/encuestas-institucionales/
Ruta Transparencia -7. Datos abiertos - 7.1 Instrumentos de gestión de la información - Registro de Publicaciones: remite a un Drive que no permite el acceso.
Ruta Transparencia - 8. Información especifica para grupos de interés - 8.1 Información para niños, niñas y adolescentes: enlace roto.
Ruta Transparencia - 9. Obligación de reporte de información específica por parte de la entidad - 9.3 Modelo Integrado de Planeación y Gestión - MIPG: enlace roto.
Ruta Transparencia - 9. Obligación de reporte de información específica por parte de la entidad - 9.6 Accesibilidad: Informe de accesibilidad Escuela Nacional del Deporte: No esta enlazado.
Recordamos la importancia de mantener el enlace de Transparencia en perfectas condiciones, teniendo en cuenta la normatividad vigente y los objetivos misionales.
</t>
  </si>
  <si>
    <t>angel.pinto@endeporte.edu.co</t>
  </si>
  <si>
    <t xml:space="preserve">ANGEL EDUARDO PINTO </t>
  </si>
  <si>
    <t xml:space="preserve">IV FESTIVAL DE COMETAS,  21 DE AGOSTO TALLER EN LA END, 28 ELEVACIÓN BIENESTAR UNIVERSITARIO INFORMA EL SITIO. </t>
  </si>
  <si>
    <r>
      <t xml:space="preserve">https://drive.google.com/open?id=1WnqWsK9MQodPJXl9yy4nA4uH4hXqXTwo, https://drive.google.com/open?id=1dYTqEaxiJjUnWbOsh8CWWHEQugDhaI5Y, </t>
    </r>
    <r>
      <rPr>
        <u/>
        <sz val="10"/>
        <color rgb="FF1155CC"/>
        <rFont val="Arial"/>
      </rPr>
      <t>https://drive.google.com/open?id=1h7-m4bo2ECXxbapCf85vqhKYQrLsq4qB</t>
    </r>
  </si>
  <si>
    <t>Fabian H. Marin G.</t>
  </si>
  <si>
    <t xml:space="preserve">Actualización de información en Instancia de Egresados. </t>
  </si>
  <si>
    <t xml:space="preserve">Por medio de la presente solicito respetuosamente de su colaboración, para la actualización de información en la instancia de egresados, precisamente en el icono de seguimiento a egresados, donde va el Observatorio Laboral. 
Se adjunta documentos actualizados con la información. </t>
  </si>
  <si>
    <t>https://drive.google.com/open?id=1cm7XLCvKFH4yMq5T_FqFVHEKDv6HIDy7, https://drive.google.com/open?id=1YfPmJ11w3emlCl3VT4rN_WmR9IzdgcTa</t>
  </si>
  <si>
    <t>Enviar a través de todos los canales de comunicación el INICIO DE INSCRIPCIONES MÓDULO PRESENCIAL HABILIDADES PARA LA VIDA 2022. Dentro de la piezas gráficas envidas por el programa se da toda la información. IMPORTANTE: Especifica que es una oferta EXCLUSIVA para los estudiantes que ya pertenecen al programa de Jóvenes en Acción. Los estados PRE-REGISTRADO, REGISTRADO Y CAMBIO PROGRAMA FORMACIÓN Y RETIRADOS no se pueden inscribir en el Sistema de HpV para los talleres presenciales.</t>
  </si>
  <si>
    <r>
      <t xml:space="preserve">https://drive.google.com/open?id=1SkchvLi-PdBJgM8N2AFzokXsn_AZuMi8, https://drive.google.com/open?id=1g1UYLMderGmNMr43T9dVObaJxdZDLmKw, https://drive.google.com/open?id=18-6vbly0vTgbiCqhn2dPMeHC_7nmA44w, </t>
    </r>
    <r>
      <rPr>
        <u/>
        <sz val="10"/>
        <color rgb="FF1155CC"/>
        <rFont val="Arial"/>
      </rPr>
      <t>https://drive.google.com/open?id=17hC0z5Y7-wcnw32YYdjcJ_ditMDaI7Qs</t>
    </r>
  </si>
  <si>
    <t>saludocupacional@endeporte.edu.co</t>
  </si>
  <si>
    <t>Angela Ximena Patiño</t>
  </si>
  <si>
    <t xml:space="preserve">Comedidamente solicito diseñar una pieza institucional que incluya la información que envió en el documento adjunto para que se reproduzca de manera informativa en todos los canales institucionales con el fin de dar a a conocer lo que se debe hacer si existe alguna sospecha de contagio de la viruela símica o viruela del mono. </t>
  </si>
  <si>
    <t>https://drive.google.com/open?id=1z80otimOBWgIMSBVu6vAU_uiTeS9Uqxz</t>
  </si>
  <si>
    <t>Prevención de la enfermedad dentro del SG-SST Decreto 1072 del 2015</t>
  </si>
  <si>
    <t>Cordial Saludo, 
Solicitamos la divulgación correspondiente, por parte de la Vicerrectoría Académica y la Dirección Técnica de Planeación,  socializar el "Modelo de Autoevaluación para Programas".
Por lo anterior,  requerimos divulgarlo en la pagina web en las secciones "Nuestra Noticias"  registrando una pequeña reseña sobre el "Modelo de Autoevaluación para Programas" y en la sección "Información Institucional", creando así un ítem con el nombre "Modelo de Autoevaluación para Programas" que al dar clic se visualice el archivo en PDF adjunto y por ultimo se divulgue en el Boletín ENDTérate.
Quedamos atentos a la publicación.</t>
  </si>
  <si>
    <t>https://drive.google.com/open?id=1d8kwcBfwM4hyuBmTd0lwLKWLd2nzxdCG</t>
  </si>
  <si>
    <t>mariaa.ordonezd@endeporte.edu.co</t>
  </si>
  <si>
    <t xml:space="preserve">Banner web de 942x273 institucional: foto del campus, redes sociales y página web. 
Texto: 
Institución Universitaria Escuela Nacional del Deporte
Somos educación superior de calidad pensada para ti
Conoce nuestra oferta académica </t>
  </si>
  <si>
    <t>Se requiere divulgar la información acerca del subsidio de transporte que consiste en una tarjeta para el transporte MIO:
REQUISITOS: 
Pertenecer a estrato 1
No ser beneficiario de Jóvenes en Acción
Ultimo promedio mayor a 3.8
12 créditos matriculados como mínimo
Ser estudiante de segundo semestre en adelante
Utilizar el servicio de transporte MIO
Formulario en el siguiente link:  https://forms.gle/CjcSgdveNtpzYhz77 
FECHAS:
Se reciben solicitudes hasta agosto 31
INFORMACION:
Unidad de Bienestar Universitario
permanenciaestudiantil@endeporte.edu.co
Nota: Adjunto un archivo con el diseño que se realizó anteriormente</t>
  </si>
  <si>
    <t>https://drive.google.com/open?id=15s1M2r06iTx2A4ERM3YZSLjTkGKY9d31</t>
  </si>
  <si>
    <r>
      <t xml:space="preserve">Macla, 
Podrías ayudarme por favor con la realización de una nota y la edición de un video sobre la 3ra Convocatoria Externa de Investigación. 
</t>
    </r>
    <r>
      <rPr>
        <u/>
        <sz val="10"/>
        <color rgb="FF1155CC"/>
        <rFont val="Arial"/>
      </rPr>
      <t>https://drive.google.com/drive/u/1/folders/1u60OlIXhp6ZRL1-Knrofph3ajfc9K8kQ</t>
    </r>
    <r>
      <rPr>
        <sz val="10"/>
        <color rgb="FF000000"/>
        <rFont val="Arial"/>
        <scheme val="minor"/>
      </rPr>
      <t xml:space="preserve">
Adjunto enlace con los videos. 
Para la información de la nota que acompaña el video podemos conversar y te doy más detalles. 
Estoy atenta </t>
    </r>
  </si>
  <si>
    <t xml:space="preserve">Macla, 
Hace poco volvió un estudiante de Profesional en Deporte que realizó su práctica en Polonia, nos gustaría hacerle una nota con la experiencia. 
Podrías este miércoles a las 8:30 am? 
Sería un video corto, 
Estoy atenta, </t>
  </si>
  <si>
    <t>sistemas@endeporte.edu.co</t>
  </si>
  <si>
    <t>Ower solarte alvear</t>
  </si>
  <si>
    <t>Serías tan amable de ayudarme realizando un comunicado a la comunidad de la institución indicando que la clave de la red WiFi END_ESTUDIANTES cambio y la nueva clave es Endeporte.2022</t>
  </si>
  <si>
    <t>shirley.manrique@endeporte.edu.co</t>
  </si>
  <si>
    <t>Se solicita realizar:
1. Una pieza para convocatoria a monitores y tutores académicos y socializarla en redes y correo institucional de todos los estudiantes de pregrado.
2. Una pieza para convocar a los estudiantes a asistir a las monitorias y tutorías.</t>
  </si>
  <si>
    <t>https://drive.google.com/open?id=1gnOjQoYSAOx-wR4xUnDHH4GaJpOldQF7</t>
  </si>
  <si>
    <t>Cordial saludo.
Por favor divulgar mediante correo directo la ciurcular No. 110.07.02.015 adjunta, a Funcionarios, Docentes y Contratistas, el día de hoy.
Gracias.</t>
  </si>
  <si>
    <t>https://drive.google.com/open?id=1J1l-Mql6DihAXaN2fBVCN_96PHsc9-zs</t>
  </si>
  <si>
    <t xml:space="preserve">Diseño institucional de una pieza gráfica para redes sociales (feed, banner de la página web y con movimiento para las pantallas digitales) sobre el plan de estudios del programa de Administración de Empresas. 
Copy: Administración de Empresas, el programa con un plan de estudios de calidad, homologable a escala internacional. </t>
  </si>
  <si>
    <t xml:space="preserve">Animar las piezas gráficas de psicología para rotar en las pantallas cada semana. No es necesario hacer las 4 animaciones de una, puedes escoger una y hacerla cada semana para dejarla programada. </t>
  </si>
  <si>
    <t>https://drive.google.com/open?id=1X-LvAQv-qAlO_HvUCn-MMHz4HhRhz18y, https://drive.google.com/open?id=1pPJ-6Kmdq3Fky9CXwDiSqkGJ-IjsOMYR, https://drive.google.com/open?id=1c6E6trlAxXr0BW7UBQYQKnt3GnyzJZQr, https://drive.google.com/open?id=1blglDy1lhKxdroWp9K8s_gBxQyw6gpmO</t>
  </si>
  <si>
    <t>yady.salazar@endeporte.edu.co</t>
  </si>
  <si>
    <t>Se solicita el Diseño  de pieza para "JORNADAS DE SALUD SEXUAL Y REPRODUCTIVA", en la móvil de PROFAMILIA UBICADA EN EL PATIO CENTRAL.
Fecha 8 y 9 de septiembre
Por favor utilizar fotografías de jornadas de salud anterior.
Se solicita divulgación de las jornadas días previos y día de la actividad.</t>
  </si>
  <si>
    <t>jornada de promoción de salud</t>
  </si>
  <si>
    <t xml:space="preserve">Cordial saludo
Se solicita el 1er diseño de piezas graficas del portafolio de ARTE Y CULTURA conforme a correo "SITUACION PORTAFOLIO ARTE Y CULTURA 2022-2". Para efectos prácticos se puede tomar como referencia el diseño del semestre anterior
Gracias  </t>
  </si>
  <si>
    <t>https://drive.google.com/open?id=1buMVhe700nAI7I6Tq0aOk_a7NQjmuwFq</t>
  </si>
  <si>
    <t>Ower Solarte</t>
  </si>
  <si>
    <t xml:space="preserve">Los estudiantes que tengan inconvenientes con el carnet estudiantil para el uso de los dispositivos de acceso, los pueden dejar en la ventanilla de atención de  la facultad correspondiente a cada programa académico  y reclamarlo en 24 horas. </t>
  </si>
  <si>
    <t>Cordial saludo.
Solicitamos su colaboración publicando en la página web, en la ruta https://endeporte.edu.co/publicaciones/2609/encuestas-institucionales/ y divulgando por redes sociales y correo electrónico (en los meses de septiembre, octubre y noviembre), la siguiente encuesta:
Título: Encuesta de percepción sobre PQRD
¡La IU END te escucha!
Con el fin de mejorar nuestro servicio y fortalecer la calidad de la información proporcionada por los diferentes canales de atención de la Institución, agradecemos nos indique su grado de satisfacción de acuerdo con la respuesta recibida a su Petición, Queja, Reclamo o Denuncia (PQRD).
1. ¿Cuál fue el canal de atención que utilizó para gestionar su requerimiento?
 Formulario virtual Página Web
 Punto de atención presencial
 Correo electrónico
 Teléfono
 Ventanilla de correspondencia 
-----------
Si selecciono formulario virtual, se despliega:
Usted acudió al IU END para:
•        Presentar una PQRD
•        Gestionar un trámite
•        Solicitar orientación general
Si selecciono Punto de Atención presencial se despliega:
Favor indique el número de ventanilla o módulo donde fue atendido:
•        Ventanilla Única - Información general 
•        Ventanilla Académica - Información sobre los programas académicos
•        Ventanilla Admisiones y Registro Académico - Radicación de documentos
•        Ventanilla Financiera – Pagos y demás trámites de Tesorería y/o Crédito y Cartera.
•        Facultades – Información general académica
•        IPS – Solicitud de citas o demás trámites de salud.
•        Bienestar Universitario – Información sobre actividades deportivas, culturales, de desarrollo humano, psicología, enfermería, etc.
•        Biblioteca – Préstamo bibliotecario
Usted acudió a la Institución Universitaria Escuela Nacional del Deporte para:
•        Presentar una PQRD
•        Gestionar un trámite
•        Solicitar orientación general
----------- 
Si selecciono Correo electrónico o teléfono
Usted acudió al IU END para:
•        Presentar una PQRD
•        Gestionar un trámite
•        Solicitar orientación general
Si selecciono ventanilla única de correspondencia
Favor indique el número de ventanilla o módulo donde fue atendido:
•        Ventanilla única - Información general 
•        Ventanilla Académica - Información sobre los programas académicos
•        Ventanilla Admisiones y Registro Académico - Radicación de documentos
•        Ventanilla Financiera – Pagos y demás trámites de Tesorería y/o Crédito y Cartera.
•        Facultades – Información general académica
•        IPS – Solicitud de citas o demás trámites de salud.
•        Bienestar Universitario – Información sobre actividades deportivas, culturales, de desarrollo humano, psicología, enfermería, etc.
•        Biblioteca – Préstamo bibliotecario
Usted acudió al IU END para:
•        Presentar una PQRD
•        Gestionar un trámite
•        Solicitar orientación general
Si en cualquiera de las opciones anteriores, si selecciona Presentar una PQRD:
En general frente a la atención brindada por la Institución, usted se siente:
•        Muy satisfecho
•        Satisfecho
•        Conforme
•        Insatisfecho
•        Muy insatisfecho
Claridad: califique la claridad de la información proporcionada en la respuesta a su petición:
•        Excelente
•        Buena 
•        Regular
•        Mala
•        Pésima
Oportunidad: califique el tiempo en la respuesta a su petición: (Conozca los términos establecidos por la Ley aquí https://endeporte.edu.co/publicaciones/67/pqrsd-f/ )
•        Excelente
•        Buena 
•        Regular
•        Mala
•        Pésima
Pertinencia: califique el nivel de utilidad que le brindó la respuesta a su solicitud:
•        Excelente
•        Buena 
•        Regular
•        Mala
•        Pésima
Accesibilidad: califique la facilidad de acceso y diligenciamiento del formulario virtual de PQRD de la Institución:
•        Excelente
•        Buena 
•        Regular
•        Mala
•        Pésima
Usabilidad: ¿con qué frecuencia hace solicitudes a través del formulario virtual de PQRD de la Institución?
•        Anual
•        Semestral
•        Trimestral
•        Mensual
•        Semanal
-----------------------------------------------------
Si en cualquiera de las opciones anteriores selecciono Gestionar un trámite:
Seleccioné el trámite que gestionó (cuando aplique):
•        Inscripción.
•        Matricula
•        Certificados y constancias de notas
•        Solicitud de grado
•        Crédito y financiación
•        Cambio de estrato
•        Actualización de datos
•        Carnetización
•        Cursos intersemestrales
•        Curso de ingles
•        Devolución de pagos
•        Duplicado de diploma o Acta.
•        Movilidad académica
•        Prestamos Bibliotecario
•        Registro de asignaturas
•        Retiro definitivo o temporal
•        Transferencia de programa académico.
En general frente a la atención brindada por la Institución, usted se siente:
•        Muy satisfecho
•        Satisfecho
•        Conforme
•        Insatisfecho
•        Muy insatisfecho
Claridad: califique la claridad de la información proporcionada en la respuesta a su petición:
•        Muy satisfecho
•        Satisfecho
•        Conforme
•        Insatisfecho
•        Muy insatisfecho
Oportunidad: califique el tiempo en la respuesta a su petición: (Conozca los términos establecidos por la Ley aquí https://endeporte.edu.co/publicaciones/67/pqrsd-f/)
•        Excelente
•        Buena 
•        Regular
•        Mala
•        Pésima
Pertinencia: califique el nivel de utilidad que le brindó la respuesta a su solicitud:
•        Excelente
•        Buena 
•        Regular
•        Mala
•        Pésima
Accesibilidad: califique la facilidad de acceso y diligenciamiento del formulario virtual de PQRD de la Institución:
•        Excelente
•        Buena 
•        Regular
•        Mala
•        Pésima
Usabilidad: ¿con qué frecuencia hace solicitudes a través del formulario virtual de PQRD de la Institución?
•        Anual
•        Semestral
•        Trimestral
•        Mensual
•        Semanal
Usabilidad: ¿con qué frecuencia hace solicitudes a través del formulario virtual de PQRD de la Institución?
•        Anual
•        Semestral
•        Trimestral
•        Mensual
•        Semanal
-------------------------------------------------------
Si seleccionó Solicitar orientación general:
En general frente a la atención brindada por la Institución, usted se siente:
•         Muy satisfecho
•         Satisfecho
•         Conforme
•         Insatisfecho
•         Muy insatisfecho
Claridad: califique la claridad de la información proporcionada en la respuesta a su petición:
•        Excelente
•        Buena 
•        Regular
•        Mala
•        Pésima
Oportunidad: califique el tiempo en la respuesta a su petición: (Conozca los términos establecidos por la Ley aquí https://endeporte.edu.co/publicaciones/67/pqrsd-f/)
•        Excelente
•        Buena 
•        Regular
•        Mala
•        Pésima
Pertinencia: califique el nivel de utilidad que le brindó la respuesta a su solicitud:
•        Excelente
•        Buena 
•        Regular
•        Mala
•        Pésima
Accesibilidad: califique la facilidad de acceso y diligenciamiento del formulario virtual de PQRD de la Institución:
•        Excelente
•        Buena 
•        Regular
•        Mala
•        Pésima
Usabilidad: ¿con qué frecuencia hace solicitudes a través del formulario virtual de PQRD de la Institución?
•        Anual
•        Semestral
•        Trimestral
•        Mensual
•        Semanal
-----------------------------------------------------------------------
Seguido de estas preguntas se realizan las siguientes:
1. ¿Cuál es su género?
•        Femenino
•        Masculino
•        No Responde 
•        Otra
2.        Su edad está dentro del rango
•        Menor de edad
•        18 a 30 años
•        31 a 40 años
•        41 a 50 años
•        51 a 60 años
•        Mayor a 60 años
3.        ¿Se encuentra fuera de Colombia?
•        Si
•        No
------------------------------------------------------------------------------------------ 
Si respondió SI, a la pregunta anterior (3) se despliega:
1.        Autoreconocimiento de pertenencia étnica:
•        Indígena
•        Afrocolombiana
•        Población negra
•        Raizal
•        Palenquera
•        Población Gitana o Rrom
•        Ninguna
•        Otras
2.        ¿Tiene alguna condición o situación de discapacidad?
•        Si
•        No
_________________________________________________
Si seleccionó Si en la respuesta anterior, se despliega:
1.        Seleccione por favor la condición o situación de discapacidad:
•        Visual
•        Auditiva
•        Motora
•        Cognitiva
•        Múltiple 
•        Sorda ceguera
Si desea ser invitado a próximas convocatorias de la Institución Universitaria Escuela Nacional del Deporte sobre participación ciudadana, registre aquí su correo electrónico:
Abierta 
Si seleccionó No o No Responde, se despliega:
1.        Si desea ser invitado a próximas convocatorias de la Institución Universitaria Escuela Nacional del Deporte sobre participación ciudadana, registre aquí su correo electrónico: 
Abierta
-----------------------------------------------------------------
1.        Seleccione el departamento en el que se encuentra ubicado (a):
Liste todos los departamentos.
2.        ¿En cuál municipio se encuentra ubicado (a)?
Dejar esta pregunta abierta
------------------------------------------------------------------------------- 
Al finalizar TODA la encuesta se solicita:
1.        Política de tratamiento de datos personales
Acepta:
•        Si
•        No
Cualquier duda quedo atenta.</t>
  </si>
  <si>
    <t>juandavid.correa@endeporte.edu.co</t>
  </si>
  <si>
    <t>Dirección Técnica de Proyección Social</t>
  </si>
  <si>
    <t xml:space="preserve">El 'Programa Especial de Profesionalización de Tecnólogos en Deporte' fue estructurado para brindar a los tecnólogos en deporte la oportunidad de obtener su título como Profesionales en Deporte y actualizarse en conocimientos, permitiendo la apertura de nuevas oportunidades para estas personas en diferentes ámbitos profesionales.
En el PDF adjunto se encuentra toda la información referente a este programa, fechas, requisitos y todas los momentos y actividades relacionadas.
Link de inscripción: https://docs.google.com/forms/d/e/1FAIpQLSebalbmj0nsiTd-i5_1hsWzW0G5qBkRph7Tr-M0XbYDDFOkSw/viewform?vc=0&amp;c=0&amp;w=1&amp;flr=0 </t>
  </si>
  <si>
    <t>https://drive.google.com/open?id=1pBaVBFB8dJSD8wLh7eLCnSOhIfvmSs4q, https://drive.google.com/open?id=1c6L82V5-tNHtLSSO9ukwDS-ZqiubwZv0, https://drive.google.com/open?id=1UfoUC381Wmhx9lsTt5c5vXCvrqwWAF3l, https://drive.google.com/open?id=1DcvCQmCIV2GG2rpYikUXGq8FWPfxvbjq</t>
  </si>
  <si>
    <t>Estudiantes, Administrativos y contratistas, Graduados en Tecnología en Deporte</t>
  </si>
  <si>
    <t>proyeccionend@endeporte.edu.co</t>
  </si>
  <si>
    <r>
      <t xml:space="preserve">IV SIMPOSIO DE INVESTIGACIÓN, ACTUALIZACIÓN EN FISIOTERAPIA DEL DEPORTE Y ACTIVIDAD FÍSICA
Esta actividad liderada por la Facultad de Salud y Rehabilitación y las especializaciones anteriormente mencionada busca mostrar los avances en investigación logrados en estos dos programas, se realizará el 10 de septiembre vía online, la programación se encuentra anexa en el documento PDF compartido acá. 
Link inscripción: </t>
    </r>
    <r>
      <rPr>
        <u/>
        <sz val="10"/>
        <color rgb="FF1155CC"/>
        <rFont val="Arial"/>
      </rPr>
      <t>https://forms.gle/FSB8zgeYStrh8akG7</t>
    </r>
    <r>
      <rPr>
        <sz val="10"/>
        <color rgb="FF000000"/>
        <rFont val="Arial"/>
        <scheme val="minor"/>
      </rPr>
      <t xml:space="preserve">
</t>
    </r>
  </si>
  <si>
    <t>https://drive.google.com/open?id=1hWSnTMKYf1Mb_PbXm71tC4lhayK7btVc, https://drive.google.com/open?id=1znrufGqVkKiPK2w-Q6QqENKd8FV1kof3, https://drive.google.com/open?id=1KNWeOKYn2CFC2ky_tpiD8NfU929QW_BL, https://drive.google.com/open?id=1OwmIdjreJMLHg2mOFYtdbI1NAlShW7jN, https://drive.google.com/open?id=1zWCLVe8Q1X5Ho6Jf-JPOOWsBW4vhveK3</t>
  </si>
  <si>
    <t xml:space="preserve">Jesse Bermúdez Bravo </t>
  </si>
  <si>
    <t xml:space="preserve">Por medio de la presente silicito amablemente me colabore con la divulgación y difusión del diplomado en docencia universitaria   </t>
  </si>
  <si>
    <t>https://drive.google.com/open?id=1emY5rlN3goaLiKXIFNjav9P0fmiQZcn0, https://drive.google.com/open?id=1p180GTzh1Um898JHq9OCclrUdTckJAAp, https://drive.google.com/open?id=1pXxrXGnVv7Gmkkl9OQJQdcKJSTRyMZjt, https://drive.google.com/open?id=1xnkAHEfnR-EfBbANe1QI-TJ8LT-M0ZZz</t>
  </si>
  <si>
    <t>Docentes, Administrativos y contratistas, Ciudadanía en general</t>
  </si>
  <si>
    <t>Solicito por favor su colaboración publicando, en el respectivo año y orden, los Acuerdos de Consejo Directivo adjuntos, en Normativa de la Sede Electrónica</t>
  </si>
  <si>
    <t>https://drive.google.com/open?id=1F7PpTLUjR0vyLAig7nFMBLZg-ztSt7Vq</t>
  </si>
  <si>
    <t xml:space="preserve">SI </t>
  </si>
  <si>
    <t>isabel.selada@endeporte.edu.co</t>
  </si>
  <si>
    <t xml:space="preserve">Se requiere el apoyo realizando la invitación para remitir a los estudiantes de la Ceremonia de Instalación de Práctica  para los Programas de Fisioterapia, Nutrición y Dietética y Terapia Ocupacional.  
Fecha: Viernes 30 de Septiembre de 2022.
Cada programa tiene su horario: Terapia ocupacional: 8:00 a.m - 10:00 a.m, Nutrición y Dietética: 10:00 a.m a 12:00 p.m y Fisioterapia: 2:00 p.m a 4:00 p.m 
Lugar: Auditorio José Fernando Arroyo. 
Solo se  permite el ingreso de 2 acompañantes por estudiante.
Por otro lado, se requiere el apoyo como maestro de ceremonia para el evento en los tres horarios mencionados anteriormente. 
</t>
  </si>
  <si>
    <t xml:space="preserve">Cordial saludo,
Por medio de la presente solcito amablemente me colaboren con la difusión de la siguiente información del programa especial en pedagogía  </t>
  </si>
  <si>
    <r>
      <rPr>
        <u/>
        <sz val="10"/>
        <color rgb="FF1155CC"/>
        <rFont val="Arial"/>
      </rPr>
      <t>https://drive.google.com/open?id=1PZVrL04CU76WIypVO7spWSeR-8jJ4kVg</t>
    </r>
    <r>
      <rPr>
        <sz val="10"/>
        <color rgb="FF000000"/>
        <rFont val="Arial"/>
        <scheme val="minor"/>
      </rPr>
      <t>, https://drive.google.com/open?id=1t1BtyD3n8Eq_Lkt6p6QZC0uLu0s6Jm1h, https://drive.google.com/open?id=1cHiX0gj8-WYYngD1T0l1CAKG_-7Qc9bD, https://drive.google.com/open?id=1OiNIMTRp7P2xeJO9yL0xsiOgzmwjfr0Q</t>
    </r>
  </si>
  <si>
    <t>olgac.suarez@endeporte.edu.co</t>
  </si>
  <si>
    <t>Olga Cecilia Suarez Caicedo</t>
  </si>
  <si>
    <t xml:space="preserve"> Diseñar tips Para el día mundial de la Fisioterapia el programa de Fisioterapia realizara un evento virtual que contara con la participación de profesionales que compartirán su experiencia en el emprendimiento e intervención fisioterapéutica en personas con osteoartritis. La actividad se realizara el 10 de septiembre del presente año.</t>
  </si>
  <si>
    <t>julian.acosta@endeporte.edu.co</t>
  </si>
  <si>
    <r>
      <t xml:space="preserve">En el marco de la celebración del día mundial de la fisioterapia se realizara el encuentro académico de carácter virtual,  para el cual se requiere divulgación de la actividad a través de las diferentes redes de la institución 
link de inscripción al evento:
</t>
    </r>
    <r>
      <rPr>
        <u/>
        <sz val="10"/>
        <color rgb="FF1155CC"/>
        <rFont val="Arial"/>
      </rPr>
      <t>https://forms.gle/mePnTdEUNTypZRe1A</t>
    </r>
  </si>
  <si>
    <t>https://drive.google.com/open?id=1X_JrXeRn6YV4amcIfkRDYWocVSuXUcTP, https://drive.google.com/open?id=1Dirfl2BZ7f9gN38ZjBy_HNof8RDdFINM, https://drive.google.com/open?id=1gkiuMJrva9XMkJxtJOFUm3YSv1H3LBCD, https://drive.google.com/open?id=1ZVCv7KanZn9Rz1a1cGoJCaay5723Q6ok</t>
  </si>
  <si>
    <t xml:space="preserve">Subir PDF de Internacionalización Delfín </t>
  </si>
  <si>
    <r>
      <t xml:space="preserve">Colgar portafolio de deporte en la pagina institución, además actualizar el formulario de inscripciones </t>
    </r>
    <r>
      <rPr>
        <u/>
        <sz val="10"/>
        <color rgb="FF1155CC"/>
        <rFont val="Arial"/>
      </rPr>
      <t>https://forms.gle/UiTCYAAgzG3qzC4Q8</t>
    </r>
  </si>
  <si>
    <t>septiembre</t>
  </si>
  <si>
    <t>Usuario</t>
  </si>
  <si>
    <t>Total Asignados</t>
  </si>
  <si>
    <t>TOTAL</t>
  </si>
  <si>
    <t>Fernando solarte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</si>
</sst>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m/d/yyyy\ h:mm:ss"/>
    <numFmt numFmtId="165" formatCode="yyyy\-mm\-dd\ h:mm:ss"/>
    <numFmt numFmtId="166" formatCode="dd/mm/yyyy"/>
  </numFmts>
  <fonts count="21">
    <font>
      <sz val="10"/>
      <color rgb="FF000000"/>
      <name val="Arial"/>
      <scheme val="minor"/>
    </font>
    <font>
      <sz val="10"/>
      <color theme="1"/>
      <name val="Arial"/>
      <scheme val="minor"/>
    </font>
    <font>
      <b/>
      <sz val="10"/>
      <color theme="1"/>
      <name val="Arial"/>
      <scheme val="minor"/>
    </font>
    <font>
      <u/>
      <sz val="10"/>
      <color theme="1"/>
      <name val="Arial"/>
      <scheme val="minor"/>
    </font>
    <font>
      <u/>
      <sz val="10"/>
      <color theme="1"/>
      <name val="Arial"/>
      <scheme val="minor"/>
    </font>
    <font>
      <u/>
      <sz val="10"/>
      <color rgb="FF0000FF"/>
      <name val="Arial"/>
    </font>
    <font>
      <u/>
      <sz val="10"/>
      <color rgb="FF0000FF"/>
      <name val="Arial"/>
    </font>
    <font>
      <u/>
      <sz val="10"/>
      <color rgb="FF1155CC"/>
      <name val="Arial"/>
    </font>
    <font>
      <sz val="10"/>
      <color rgb="FF000000"/>
      <name val="Arial"/>
      <scheme val="minor"/>
    </font>
    <font>
      <u/>
      <sz val="10"/>
      <color theme="1"/>
      <name val="Arial"/>
      <scheme val="minor"/>
    </font>
    <font>
      <u/>
      <sz val="10"/>
      <color rgb="FF0000FF"/>
      <name val="Arial"/>
    </font>
    <font>
      <u/>
      <sz val="10"/>
      <color rgb="FF1155CC"/>
      <name val="Arial"/>
    </font>
    <font>
      <u/>
      <sz val="10"/>
      <color rgb="FF0000FF"/>
      <name val="Arial"/>
    </font>
    <font>
      <u/>
      <sz val="10"/>
      <color rgb="FF0000FF"/>
      <name val="Arial"/>
    </font>
    <font>
      <sz val="11"/>
      <color theme="1"/>
      <name val="Arial"/>
      <scheme val="minor"/>
    </font>
    <font>
      <b/>
      <sz val="15"/>
      <color rgb="FFFFFFFF"/>
      <name val="Arial"/>
      <scheme val="minor"/>
    </font>
    <font>
      <sz val="10"/>
      <color rgb="FF000000"/>
      <name val="Roboto"/>
    </font>
    <font>
      <sz val="10"/>
      <color theme="1"/>
      <name val="Arial"/>
    </font>
    <font>
      <sz val="10"/>
      <color rgb="FFCC0000"/>
      <name val="Arial"/>
    </font>
    <font>
      <sz val="10"/>
      <color rgb="FFFF0000"/>
      <name val="Arial"/>
    </font>
    <font>
      <sz val="10"/>
      <color rgb="FF000000"/>
      <name val="Arial"/>
    </font>
  </fonts>
  <fills count="4">
    <fill>
      <patternFill patternType="none"/>
    </fill>
    <fill>
      <patternFill patternType="gray125"/>
    </fill>
    <fill>
      <patternFill patternType="solid">
        <fgColor rgb="FF4A86E8"/>
        <bgColor rgb="FF4A86E8"/>
      </patternFill>
    </fill>
    <fill>
      <patternFill patternType="solid">
        <fgColor rgb="FFFFFFFF"/>
        <bgColor rgb="FFFFFFFF"/>
      </patternFill>
    </fill>
  </fills>
  <borders count="1">
    <border>
      <left/>
      <right/>
      <top/>
      <bottom/>
      <diagonal/>
    </border>
  </borders>
  <cellStyleXfs count="1">
    <xf numFmtId="0" fontId="0" fillId="0" borderId="0"/>
  </cellStyleXfs>
  <cellXfs count="40">
    <xf numFmtId="0" fontId="0" fillId="0" borderId="0" xfId="0" applyFont="1" applyAlignment="1"/>
    <xf numFmtId="0" fontId="1" fillId="0" borderId="0" xfId="0" applyFont="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wrapText="1"/>
    </xf>
    <xf numFmtId="164" fontId="1" fillId="0" borderId="0" xfId="0" applyNumberFormat="1" applyFont="1" applyAlignment="1">
      <alignment vertical="center"/>
    </xf>
    <xf numFmtId="0" fontId="1" fillId="0" borderId="0" xfId="0" applyFont="1" applyAlignment="1">
      <alignment vertical="center"/>
    </xf>
    <xf numFmtId="0" fontId="3" fillId="0" borderId="0" xfId="0" applyFont="1" applyAlignment="1">
      <alignment vertical="center"/>
    </xf>
    <xf numFmtId="14" fontId="1" fillId="0" borderId="0" xfId="0" applyNumberFormat="1" applyFont="1" applyAlignment="1">
      <alignment vertical="center"/>
    </xf>
    <xf numFmtId="165" fontId="1" fillId="0" borderId="0" xfId="0" applyNumberFormat="1" applyFont="1" applyAlignment="1">
      <alignment vertical="center"/>
    </xf>
    <xf numFmtId="0" fontId="1" fillId="0" borderId="0" xfId="0" applyFont="1" applyAlignment="1">
      <alignment vertical="center"/>
    </xf>
    <xf numFmtId="164" fontId="1" fillId="0" borderId="0" xfId="0" applyNumberFormat="1" applyFont="1" applyAlignment="1">
      <alignment vertical="center"/>
    </xf>
    <xf numFmtId="0" fontId="1" fillId="0" borderId="0" xfId="0" applyFont="1" applyAlignment="1">
      <alignment vertical="center"/>
    </xf>
    <xf numFmtId="0" fontId="4" fillId="0" borderId="0" xfId="0" applyFont="1" applyAlignment="1">
      <alignment vertical="center"/>
    </xf>
    <xf numFmtId="0" fontId="1" fillId="0" borderId="0" xfId="0" applyFont="1" applyAlignment="1">
      <alignment vertical="center"/>
    </xf>
    <xf numFmtId="14" fontId="1" fillId="0" borderId="0" xfId="0" applyNumberFormat="1" applyFont="1" applyAlignment="1">
      <alignment vertical="center"/>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2" fillId="0" borderId="0" xfId="0" applyFont="1" applyAlignment="1">
      <alignment vertical="center"/>
    </xf>
    <xf numFmtId="164" fontId="1" fillId="0" borderId="0" xfId="0" applyNumberFormat="1" applyFont="1" applyAlignment="1">
      <alignment horizontal="center" vertical="center"/>
    </xf>
    <xf numFmtId="164" fontId="1" fillId="0" borderId="0" xfId="0" applyNumberFormat="1" applyFont="1" applyAlignment="1"/>
    <xf numFmtId="0" fontId="1" fillId="0" borderId="0" xfId="0" applyFont="1" applyAlignment="1"/>
    <xf numFmtId="0" fontId="9" fillId="0" borderId="0" xfId="0" applyFont="1" applyAlignment="1"/>
    <xf numFmtId="14" fontId="1" fillId="0" borderId="0" xfId="0" applyNumberFormat="1" applyFont="1" applyAlignment="1"/>
    <xf numFmtId="0" fontId="10" fillId="0" borderId="0" xfId="0" applyFont="1" applyAlignment="1"/>
    <xf numFmtId="0" fontId="11" fillId="0" borderId="0" xfId="0" applyFont="1" applyAlignment="1"/>
    <xf numFmtId="0" fontId="12" fillId="0" borderId="0" xfId="0" applyFont="1" applyAlignment="1"/>
    <xf numFmtId="166" fontId="1" fillId="0" borderId="0" xfId="0" applyNumberFormat="1" applyFont="1" applyAlignment="1"/>
    <xf numFmtId="0" fontId="1" fillId="0" borderId="0" xfId="0" applyFont="1" applyAlignment="1">
      <alignment wrapText="1"/>
    </xf>
    <xf numFmtId="164" fontId="2" fillId="0" borderId="0" xfId="0" applyNumberFormat="1" applyFont="1" applyAlignment="1"/>
    <xf numFmtId="0" fontId="1" fillId="0" borderId="0" xfId="0" applyFont="1" applyAlignment="1"/>
    <xf numFmtId="0" fontId="1" fillId="0" borderId="0" xfId="0" applyFont="1"/>
    <xf numFmtId="0" fontId="13" fillId="0" borderId="0" xfId="0" applyFont="1" applyAlignment="1">
      <alignment wrapText="1"/>
    </xf>
    <xf numFmtId="0" fontId="14" fillId="0" borderId="0" xfId="0" applyFont="1" applyAlignment="1"/>
    <xf numFmtId="0" fontId="15" fillId="2" borderId="0" xfId="0" applyFont="1" applyFill="1" applyAlignment="1">
      <alignment horizontal="center"/>
    </xf>
    <xf numFmtId="0" fontId="2" fillId="0" borderId="0" xfId="0" applyFont="1"/>
    <xf numFmtId="0" fontId="2" fillId="0" borderId="0" xfId="0" applyFont="1" applyAlignment="1"/>
    <xf numFmtId="0" fontId="16" fillId="3" borderId="0" xfId="0" applyFont="1" applyFill="1" applyAlignment="1"/>
  </cellXfs>
  <cellStyles count="1">
    <cellStyle name="Normal" xfId="0" builtinId="0"/>
  </cellStyles>
  <dxfs count="5">
    <dxf>
      <fill>
        <patternFill patternType="solid">
          <fgColor rgb="FFFCE8B2"/>
          <bgColor rgb="FFFCE8B2"/>
        </patternFill>
      </fill>
    </dxf>
    <dxf>
      <font>
        <color rgb="FF666666"/>
      </font>
      <fill>
        <patternFill patternType="solid">
          <fgColor rgb="FFB7B7B7"/>
          <bgColor rgb="FFB7B7B7"/>
        </patternFill>
      </fill>
    </dxf>
    <dxf>
      <fill>
        <patternFill patternType="solid">
          <fgColor rgb="FFB7E1CD"/>
          <bgColor rgb="FFB7E1CD"/>
        </patternFill>
      </fill>
    </dxf>
    <dxf>
      <fill>
        <patternFill patternType="solid">
          <fgColor rgb="FFFCE8B2"/>
          <bgColor rgb="FFFCE8B2"/>
        </patternFill>
      </fill>
    </dxf>
    <dxf>
      <fill>
        <patternFill patternType="solid">
          <fgColor rgb="FFF4C7C3"/>
          <bgColor rgb="FFF4C7C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chartsheet" Target="chartsheets/sheet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3.xml"/><Relationship Id="rId5" Type="http://schemas.openxmlformats.org/officeDocument/2006/relationships/chartsheet" Target="chartsheets/sheet3.xml"/><Relationship Id="rId10" Type="http://schemas.openxmlformats.org/officeDocument/2006/relationships/calcChain" Target="calcChain.xml"/><Relationship Id="rId4" Type="http://schemas.openxmlformats.org/officeDocument/2006/relationships/chartsheet" Target="chartsheets/sheet2.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1"/>
  <c:style val="2"/>
  <c:chart>
    <c:title>
      <c:tx>
        <c:rich>
          <a:bodyPr/>
          <a:lstStyle/>
          <a:p>
            <a:pPr lvl="0">
              <a:defRPr b="0">
                <a:solidFill>
                  <a:srgbClr val="757575"/>
                </a:solidFill>
                <a:latin typeface="+mn-lt"/>
              </a:defRPr>
            </a:pPr>
            <a:r>
              <a:rPr b="0">
                <a:solidFill>
                  <a:srgbClr val="757575"/>
                </a:solidFill>
                <a:latin typeface="+mn-lt"/>
              </a:rPr>
              <a:t>Carga de trabajo de Equipo por Estado</a:t>
            </a:r>
          </a:p>
        </c:rich>
      </c:tx>
      <c:overlay val="0"/>
    </c:title>
    <c:autoTitleDeleted val="0"/>
    <c:plotArea>
      <c:layout/>
      <c:barChart>
        <c:barDir val="col"/>
        <c:grouping val="stacked"/>
        <c:varyColors val="1"/>
        <c:ser>
          <c:idx val="0"/>
          <c:order val="0"/>
          <c:tx>
            <c:strRef>
              <c:f>'--DATA--'!$D$2</c:f>
              <c:strCache>
                <c:ptCount val="1"/>
                <c:pt idx="0">
                  <c:v>Nuevo</c:v>
                </c:pt>
              </c:strCache>
            </c:strRef>
          </c:tx>
          <c:spPr>
            <a:solidFill>
              <a:srgbClr val="E06666"/>
            </a:solidFill>
            <a:ln cmpd="sng">
              <a:solidFill>
                <a:srgbClr val="000000"/>
              </a:solidFill>
            </a:ln>
          </c:spPr>
          <c:invertIfNegative val="1"/>
          <c:dLbls>
            <c:spPr>
              <a:noFill/>
              <a:ln>
                <a:noFill/>
              </a:ln>
              <a:effectLst/>
            </c:spPr>
            <c:txPr>
              <a:bodyPr/>
              <a:lstStyle/>
              <a:p>
                <a:pPr lvl="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'--DATA--'!$B$3:$B$11</c:f>
              <c:strCache>
                <c:ptCount val="9"/>
                <c:pt idx="0">
                  <c:v>TOTAL</c:v>
                </c:pt>
                <c:pt idx="1">
                  <c:v>Carolina Muñoz</c:v>
                </c:pt>
                <c:pt idx="2">
                  <c:v>Maria Fernanda Vallejo</c:v>
                </c:pt>
                <c:pt idx="3">
                  <c:v>Alejandra Ordoñez</c:v>
                </c:pt>
                <c:pt idx="4">
                  <c:v>Diana Abadia</c:v>
                </c:pt>
                <c:pt idx="5">
                  <c:v>Jean Paul Zambrano</c:v>
                </c:pt>
                <c:pt idx="6">
                  <c:v>Johan Pinillo</c:v>
                </c:pt>
                <c:pt idx="7">
                  <c:v>Maria Claudia Arbelaez</c:v>
                </c:pt>
                <c:pt idx="8">
                  <c:v>Fernando solarte</c:v>
                </c:pt>
              </c:strCache>
            </c:strRef>
          </c:cat>
          <c:val>
            <c:numRef>
              <c:f>'--DATA--'!$D$3:$D$11</c:f>
              <c:numCache>
                <c:formatCode>General</c:formatCode>
                <c:ptCount val="9"/>
                <c:pt idx="0">
                  <c:v>1</c:v>
                </c:pt>
                <c:pt idx="1">
                  <c:v>0</c:v>
                </c:pt>
                <c:pt idx="2">
                  <c:v>0</c:v>
                </c:pt>
                <c:pt idx="3">
                  <c:v>0</c:v>
                </c:pt>
                <c:pt idx="4">
                  <c:v>1</c:v>
                </c:pt>
                <c:pt idx="5">
                  <c:v>0</c:v>
                </c:pt>
                <c:pt idx="6">
                  <c:v>0</c:v>
                </c:pt>
                <c:pt idx="7">
                  <c:v>0</c:v>
                </c:pt>
                <c:pt idx="8">
                  <c:v>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ser>
          <c:idx val="1"/>
          <c:order val="1"/>
          <c:tx>
            <c:strRef>
              <c:f>'--DATA--'!$E$2</c:f>
              <c:strCache>
                <c:ptCount val="1"/>
                <c:pt idx="0">
                  <c:v>Asignado</c:v>
                </c:pt>
              </c:strCache>
            </c:strRef>
          </c:tx>
          <c:spPr>
            <a:solidFill>
              <a:srgbClr val="FF9900"/>
            </a:solidFill>
            <a:ln cmpd="sng">
              <a:solidFill>
                <a:srgbClr val="000000"/>
              </a:solidFill>
            </a:ln>
          </c:spPr>
          <c:invertIfNegative val="1"/>
          <c:dLbls>
            <c:spPr>
              <a:noFill/>
              <a:ln>
                <a:noFill/>
              </a:ln>
              <a:effectLst/>
            </c:spPr>
            <c:txPr>
              <a:bodyPr/>
              <a:lstStyle/>
              <a:p>
                <a:pPr lvl="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'--DATA--'!$B$3:$B$11</c:f>
              <c:strCache>
                <c:ptCount val="9"/>
                <c:pt idx="0">
                  <c:v>TOTAL</c:v>
                </c:pt>
                <c:pt idx="1">
                  <c:v>Carolina Muñoz</c:v>
                </c:pt>
                <c:pt idx="2">
                  <c:v>Maria Fernanda Vallejo</c:v>
                </c:pt>
                <c:pt idx="3">
                  <c:v>Alejandra Ordoñez</c:v>
                </c:pt>
                <c:pt idx="4">
                  <c:v>Diana Abadia</c:v>
                </c:pt>
                <c:pt idx="5">
                  <c:v>Jean Paul Zambrano</c:v>
                </c:pt>
                <c:pt idx="6">
                  <c:v>Johan Pinillo</c:v>
                </c:pt>
                <c:pt idx="7">
                  <c:v>Maria Claudia Arbelaez</c:v>
                </c:pt>
                <c:pt idx="8">
                  <c:v>Fernando solarte</c:v>
                </c:pt>
              </c:strCache>
            </c:strRef>
          </c:cat>
          <c:val>
            <c:numRef>
              <c:f>'--DATA--'!$E$3:$E$11</c:f>
              <c:numCache>
                <c:formatCode>General</c:formatCode>
                <c:ptCount val="9"/>
                <c:pt idx="0">
                  <c:v>4</c:v>
                </c:pt>
                <c:pt idx="1">
                  <c:v>0</c:v>
                </c:pt>
                <c:pt idx="2">
                  <c:v>0</c:v>
                </c:pt>
                <c:pt idx="3">
                  <c:v>3</c:v>
                </c:pt>
                <c:pt idx="4">
                  <c:v>0</c:v>
                </c:pt>
                <c:pt idx="5">
                  <c:v>0</c:v>
                </c:pt>
                <c:pt idx="6">
                  <c:v>0</c:v>
                </c:pt>
                <c:pt idx="7">
                  <c:v>1</c:v>
                </c:pt>
                <c:pt idx="8">
                  <c:v>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ser>
          <c:idx val="2"/>
          <c:order val="2"/>
          <c:tx>
            <c:strRef>
              <c:f>'--DATA--'!$F$2</c:f>
              <c:strCache>
                <c:ptCount val="1"/>
                <c:pt idx="0">
                  <c:v>En Proceso</c:v>
                </c:pt>
              </c:strCache>
            </c:strRef>
          </c:tx>
          <c:spPr>
            <a:solidFill>
              <a:schemeClr val="accent3"/>
            </a:solidFill>
            <a:ln cmpd="sng">
              <a:solidFill>
                <a:srgbClr val="000000"/>
              </a:solidFill>
            </a:ln>
          </c:spPr>
          <c:invertIfNegative val="1"/>
          <c:dLbls>
            <c:spPr>
              <a:noFill/>
              <a:ln>
                <a:noFill/>
              </a:ln>
              <a:effectLst/>
            </c:spPr>
            <c:txPr>
              <a:bodyPr/>
              <a:lstStyle/>
              <a:p>
                <a:pPr lvl="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'--DATA--'!$B$3:$B$11</c:f>
              <c:strCache>
                <c:ptCount val="9"/>
                <c:pt idx="0">
                  <c:v>TOTAL</c:v>
                </c:pt>
                <c:pt idx="1">
                  <c:v>Carolina Muñoz</c:v>
                </c:pt>
                <c:pt idx="2">
                  <c:v>Maria Fernanda Vallejo</c:v>
                </c:pt>
                <c:pt idx="3">
                  <c:v>Alejandra Ordoñez</c:v>
                </c:pt>
                <c:pt idx="4">
                  <c:v>Diana Abadia</c:v>
                </c:pt>
                <c:pt idx="5">
                  <c:v>Jean Paul Zambrano</c:v>
                </c:pt>
                <c:pt idx="6">
                  <c:v>Johan Pinillo</c:v>
                </c:pt>
                <c:pt idx="7">
                  <c:v>Maria Claudia Arbelaez</c:v>
                </c:pt>
                <c:pt idx="8">
                  <c:v>Fernando solarte</c:v>
                </c:pt>
              </c:strCache>
            </c:strRef>
          </c:cat>
          <c:val>
            <c:numRef>
              <c:f>'--DATA--'!$F$3:$F$11</c:f>
              <c:numCache>
                <c:formatCode>General</c:formatCode>
                <c:ptCount val="9"/>
                <c:pt idx="0">
                  <c:v>3</c:v>
                </c:pt>
                <c:pt idx="1">
                  <c:v>0</c:v>
                </c:pt>
                <c:pt idx="2">
                  <c:v>0</c:v>
                </c:pt>
                <c:pt idx="3">
                  <c:v>3</c:v>
                </c:pt>
                <c:pt idx="4">
                  <c:v>0</c:v>
                </c:pt>
                <c:pt idx="5">
                  <c:v>0</c:v>
                </c:pt>
                <c:pt idx="6">
                  <c:v>0</c:v>
                </c:pt>
                <c:pt idx="7">
                  <c:v>0</c:v>
                </c:pt>
                <c:pt idx="8">
                  <c:v>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ser>
          <c:idx val="3"/>
          <c:order val="3"/>
          <c:tx>
            <c:strRef>
              <c:f>'--DATA--'!$G$2</c:f>
              <c:strCache>
                <c:ptCount val="1"/>
                <c:pt idx="0">
                  <c:v>Detenido</c:v>
                </c:pt>
              </c:strCache>
            </c:strRef>
          </c:tx>
          <c:spPr>
            <a:solidFill>
              <a:srgbClr val="CC0000"/>
            </a:solidFill>
            <a:ln cmpd="sng">
              <a:solidFill>
                <a:srgbClr val="000000"/>
              </a:solidFill>
            </a:ln>
          </c:spPr>
          <c:invertIfNegative val="1"/>
          <c:dLbls>
            <c:spPr>
              <a:noFill/>
              <a:ln>
                <a:noFill/>
              </a:ln>
              <a:effectLst/>
            </c:spPr>
            <c:txPr>
              <a:bodyPr/>
              <a:lstStyle/>
              <a:p>
                <a:pPr lvl="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'--DATA--'!$B$3:$B$11</c:f>
              <c:strCache>
                <c:ptCount val="9"/>
                <c:pt idx="0">
                  <c:v>TOTAL</c:v>
                </c:pt>
                <c:pt idx="1">
                  <c:v>Carolina Muñoz</c:v>
                </c:pt>
                <c:pt idx="2">
                  <c:v>Maria Fernanda Vallejo</c:v>
                </c:pt>
                <c:pt idx="3">
                  <c:v>Alejandra Ordoñez</c:v>
                </c:pt>
                <c:pt idx="4">
                  <c:v>Diana Abadia</c:v>
                </c:pt>
                <c:pt idx="5">
                  <c:v>Jean Paul Zambrano</c:v>
                </c:pt>
                <c:pt idx="6">
                  <c:v>Johan Pinillo</c:v>
                </c:pt>
                <c:pt idx="7">
                  <c:v>Maria Claudia Arbelaez</c:v>
                </c:pt>
                <c:pt idx="8">
                  <c:v>Fernando solarte</c:v>
                </c:pt>
              </c:strCache>
            </c:strRef>
          </c:cat>
          <c:val>
            <c:numRef>
              <c:f>'--DATA--'!$G$3:$G$11</c:f>
              <c:numCache>
                <c:formatCode>General</c:formatCode>
                <c:ptCount val="9"/>
                <c:pt idx="0">
                  <c:v>7</c:v>
                </c:pt>
                <c:pt idx="1">
                  <c:v>0</c:v>
                </c:pt>
                <c:pt idx="2">
                  <c:v>0</c:v>
                </c:pt>
                <c:pt idx="3">
                  <c:v>1</c:v>
                </c:pt>
                <c:pt idx="4">
                  <c:v>2</c:v>
                </c:pt>
                <c:pt idx="5">
                  <c:v>0</c:v>
                </c:pt>
                <c:pt idx="6">
                  <c:v>2</c:v>
                </c:pt>
                <c:pt idx="7">
                  <c:v>2</c:v>
                </c:pt>
                <c:pt idx="8">
                  <c:v>1</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ser>
          <c:idx val="4"/>
          <c:order val="4"/>
          <c:tx>
            <c:strRef>
              <c:f>'--DATA--'!$H$2</c:f>
              <c:strCache>
                <c:ptCount val="1"/>
                <c:pt idx="0">
                  <c:v>Completado</c:v>
                </c:pt>
              </c:strCache>
            </c:strRef>
          </c:tx>
          <c:spPr>
            <a:solidFill>
              <a:schemeClr val="accent4"/>
            </a:solidFill>
            <a:ln cmpd="sng">
              <a:solidFill>
                <a:srgbClr val="000000"/>
              </a:solidFill>
            </a:ln>
          </c:spPr>
          <c:invertIfNegative val="1"/>
          <c:dLbls>
            <c:spPr>
              <a:noFill/>
              <a:ln>
                <a:noFill/>
              </a:ln>
              <a:effectLst/>
            </c:spPr>
            <c:txPr>
              <a:bodyPr/>
              <a:lstStyle/>
              <a:p>
                <a:pPr lvl="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'--DATA--'!$B$3:$B$11</c:f>
              <c:strCache>
                <c:ptCount val="9"/>
                <c:pt idx="0">
                  <c:v>TOTAL</c:v>
                </c:pt>
                <c:pt idx="1">
                  <c:v>Carolina Muñoz</c:v>
                </c:pt>
                <c:pt idx="2">
                  <c:v>Maria Fernanda Vallejo</c:v>
                </c:pt>
                <c:pt idx="3">
                  <c:v>Alejandra Ordoñez</c:v>
                </c:pt>
                <c:pt idx="4">
                  <c:v>Diana Abadia</c:v>
                </c:pt>
                <c:pt idx="5">
                  <c:v>Jean Paul Zambrano</c:v>
                </c:pt>
                <c:pt idx="6">
                  <c:v>Johan Pinillo</c:v>
                </c:pt>
                <c:pt idx="7">
                  <c:v>Maria Claudia Arbelaez</c:v>
                </c:pt>
                <c:pt idx="8">
                  <c:v>Fernando solarte</c:v>
                </c:pt>
              </c:strCache>
            </c:strRef>
          </c:cat>
          <c:val>
            <c:numRef>
              <c:f>'--DATA--'!$H$3:$H$11</c:f>
              <c:numCache>
                <c:formatCode>General</c:formatCode>
                <c:ptCount val="9"/>
                <c:pt idx="0">
                  <c:v>407</c:v>
                </c:pt>
                <c:pt idx="1">
                  <c:v>3</c:v>
                </c:pt>
                <c:pt idx="2">
                  <c:v>76</c:v>
                </c:pt>
                <c:pt idx="3">
                  <c:v>120</c:v>
                </c:pt>
                <c:pt idx="4">
                  <c:v>80</c:v>
                </c:pt>
                <c:pt idx="5">
                  <c:v>3</c:v>
                </c:pt>
                <c:pt idx="6">
                  <c:v>7</c:v>
                </c:pt>
                <c:pt idx="7">
                  <c:v>118</c:v>
                </c:pt>
                <c:pt idx="8">
                  <c:v>3</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ser>
          <c:idx val="5"/>
          <c:order val="5"/>
          <c:tx>
            <c:strRef>
              <c:f>'--DATA--'!$I$2</c:f>
              <c:strCache>
                <c:ptCount val="1"/>
                <c:pt idx="0">
                  <c:v>Cancelado</c:v>
                </c:pt>
              </c:strCache>
            </c:strRef>
          </c:tx>
          <c:spPr>
            <a:solidFill>
              <a:srgbClr val="CCCCCC"/>
            </a:solidFill>
            <a:ln cmpd="sng">
              <a:solidFill>
                <a:srgbClr val="000000"/>
              </a:solidFill>
            </a:ln>
          </c:spPr>
          <c:invertIfNegative val="1"/>
          <c:dPt>
            <c:idx val="0"/>
            <c:invertIfNegative val="1"/>
            <c:bubble3D val="0"/>
          </c:dPt>
          <c:dLbls>
            <c:spPr>
              <a:noFill/>
              <a:ln>
                <a:noFill/>
              </a:ln>
              <a:effectLst/>
            </c:spPr>
            <c:txPr>
              <a:bodyPr/>
              <a:lstStyle/>
              <a:p>
                <a:pPr lvl="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'--DATA--'!$B$3:$B$11</c:f>
              <c:strCache>
                <c:ptCount val="9"/>
                <c:pt idx="0">
                  <c:v>TOTAL</c:v>
                </c:pt>
                <c:pt idx="1">
                  <c:v>Carolina Muñoz</c:v>
                </c:pt>
                <c:pt idx="2">
                  <c:v>Maria Fernanda Vallejo</c:v>
                </c:pt>
                <c:pt idx="3">
                  <c:v>Alejandra Ordoñez</c:v>
                </c:pt>
                <c:pt idx="4">
                  <c:v>Diana Abadia</c:v>
                </c:pt>
                <c:pt idx="5">
                  <c:v>Jean Paul Zambrano</c:v>
                </c:pt>
                <c:pt idx="6">
                  <c:v>Johan Pinillo</c:v>
                </c:pt>
                <c:pt idx="7">
                  <c:v>Maria Claudia Arbelaez</c:v>
                </c:pt>
                <c:pt idx="8">
                  <c:v>Fernando solarte</c:v>
                </c:pt>
              </c:strCache>
            </c:strRef>
          </c:cat>
          <c:val>
            <c:numRef>
              <c:f>'--DATA--'!$I$3:$I$11</c:f>
              <c:numCache>
                <c:formatCode>General</c:formatCode>
                <c:ptCount val="9"/>
                <c:pt idx="0">
                  <c:v>10</c:v>
                </c:pt>
                <c:pt idx="1">
                  <c:v>0</c:v>
                </c:pt>
                <c:pt idx="2">
                  <c:v>0</c:v>
                </c:pt>
                <c:pt idx="3">
                  <c:v>2</c:v>
                </c:pt>
                <c:pt idx="4">
                  <c:v>2</c:v>
                </c:pt>
                <c:pt idx="5">
                  <c:v>0</c:v>
                </c:pt>
                <c:pt idx="6">
                  <c:v>0</c:v>
                </c:pt>
                <c:pt idx="7">
                  <c:v>6</c:v>
                </c:pt>
                <c:pt idx="8">
                  <c:v>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dLbls>
          <c:showLegendKey val="0"/>
          <c:showVal val="0"/>
          <c:showCatName val="0"/>
          <c:showSerName val="0"/>
          <c:showPercent val="0"/>
          <c:showBubbleSize val="0"/>
        </c:dLbls>
        <c:gapWidth val="150"/>
        <c:overlap val="100"/>
        <c:axId val="294403720"/>
        <c:axId val="296291840"/>
      </c:barChart>
      <c:catAx>
        <c:axId val="294403720"/>
        <c:scaling>
          <c:orientation val="minMax"/>
        </c:scaling>
        <c:delete val="0"/>
        <c:axPos val="b"/>
        <c:title>
          <c:tx>
            <c:rich>
              <a:bodyPr/>
              <a:lstStyle/>
              <a:p>
                <a:pPr lvl="0">
                  <a:defRPr b="0">
                    <a:solidFill>
                      <a:srgbClr val="000000"/>
                    </a:solidFill>
                    <a:latin typeface="+mn-lt"/>
                  </a:defRPr>
                </a:pPr>
                <a:endParaRPr/>
              </a:p>
            </c:rich>
          </c:tx>
          <c:overlay val="0"/>
        </c:title>
        <c:numFmt formatCode="General" sourceLinked="1"/>
        <c:majorTickMark val="none"/>
        <c:minorTickMark val="none"/>
        <c:tickLblPos val="nextTo"/>
        <c:txPr>
          <a:bodyPr/>
          <a:lstStyle/>
          <a:p>
            <a:pPr lvl="0">
              <a:defRPr b="0">
                <a:solidFill>
                  <a:srgbClr val="000000"/>
                </a:solidFill>
                <a:latin typeface="+mn-lt"/>
              </a:defRPr>
            </a:pPr>
            <a:endParaRPr lang="es-CO"/>
          </a:p>
        </c:txPr>
        <c:crossAx val="296291840"/>
        <c:crosses val="autoZero"/>
        <c:auto val="1"/>
        <c:lblAlgn val="ctr"/>
        <c:lblOffset val="100"/>
        <c:noMultiLvlLbl val="1"/>
      </c:catAx>
      <c:valAx>
        <c:axId val="296291840"/>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endParaRPr/>
              </a:p>
            </c:rich>
          </c:tx>
          <c:overlay val="0"/>
        </c:title>
        <c:numFmt formatCode="General" sourceLinked="1"/>
        <c:majorTickMark val="none"/>
        <c:minorTickMark val="none"/>
        <c:tickLblPos val="nextTo"/>
        <c:spPr>
          <a:ln/>
        </c:spPr>
        <c:txPr>
          <a:bodyPr/>
          <a:lstStyle/>
          <a:p>
            <a:pPr lvl="0">
              <a:defRPr b="0">
                <a:solidFill>
                  <a:srgbClr val="000000"/>
                </a:solidFill>
                <a:latin typeface="+mn-lt"/>
              </a:defRPr>
            </a:pPr>
            <a:endParaRPr lang="es-CO"/>
          </a:p>
        </c:txPr>
        <c:crossAx val="294403720"/>
        <c:crosses val="autoZero"/>
        <c:crossBetween val="between"/>
        <c:majorUnit val="5"/>
        <c:minorUnit val="1"/>
      </c:valAx>
    </c:plotArea>
    <c:legend>
      <c:legendPos val="t"/>
      <c:overlay val="0"/>
      <c:txPr>
        <a:bodyPr/>
        <a:lstStyle/>
        <a:p>
          <a:pPr lvl="0">
            <a:defRPr b="0">
              <a:solidFill>
                <a:srgbClr val="1A1A1A"/>
              </a:solidFill>
              <a:latin typeface="+mn-lt"/>
            </a:defRPr>
          </a:pPr>
          <a:endParaRPr lang="es-CO"/>
        </a:p>
      </c:txPr>
    </c:legend>
    <c:plotVisOnly val="1"/>
    <c:dispBlanksAs val="zero"/>
    <c:showDLblsOverMax val="1"/>
  </c:char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1"/>
  <c:style val="2"/>
  <c:chart>
    <c:title>
      <c:tx>
        <c:rich>
          <a:bodyPr/>
          <a:lstStyle/>
          <a:p>
            <a:pPr lvl="0">
              <a:defRPr b="0">
                <a:solidFill>
                  <a:srgbClr val="757575"/>
                </a:solidFill>
                <a:latin typeface="+mn-lt"/>
              </a:defRPr>
            </a:pPr>
            <a:r>
              <a:rPr b="0">
                <a:solidFill>
                  <a:srgbClr val="757575"/>
                </a:solidFill>
                <a:latin typeface="+mn-lt"/>
              </a:rPr>
              <a:t>Estado de proyectos de la UCIC</a:t>
            </a:r>
          </a:p>
        </c:rich>
      </c:tx>
      <c:overlay val="0"/>
    </c:title>
    <c:autoTitleDeleted val="0"/>
    <c:plotArea>
      <c:layout/>
      <c:pieChart>
        <c:varyColors val="1"/>
        <c:ser>
          <c:idx val="0"/>
          <c:order val="0"/>
          <c:dPt>
            <c:idx val="0"/>
            <c:bubble3D val="0"/>
            <c:spPr>
              <a:solidFill>
                <a:srgbClr val="EA9999"/>
              </a:solidFill>
            </c:spPr>
          </c:dPt>
          <c:cat>
            <c:strRef>
              <c:f>'--DATA--'!$D$2:$I$2</c:f>
              <c:strCache>
                <c:ptCount val="6"/>
                <c:pt idx="0">
                  <c:v>Nuevo</c:v>
                </c:pt>
                <c:pt idx="1">
                  <c:v>Asignado</c:v>
                </c:pt>
                <c:pt idx="2">
                  <c:v>En Proceso</c:v>
                </c:pt>
                <c:pt idx="3">
                  <c:v>Detenido</c:v>
                </c:pt>
                <c:pt idx="4">
                  <c:v>Completado</c:v>
                </c:pt>
                <c:pt idx="5">
                  <c:v>Cancelado</c:v>
                </c:pt>
              </c:strCache>
            </c:strRef>
          </c:cat>
          <c:val>
            <c:numRef>
              <c:f>'--DATA--'!$D$3:$I$3</c:f>
              <c:numCache>
                <c:formatCode>General</c:formatCode>
                <c:ptCount val="6"/>
                <c:pt idx="0">
                  <c:v>1</c:v>
                </c:pt>
                <c:pt idx="1">
                  <c:v>4</c:v>
                </c:pt>
                <c:pt idx="2">
                  <c:v>3</c:v>
                </c:pt>
                <c:pt idx="3">
                  <c:v>7</c:v>
                </c:pt>
                <c:pt idx="4">
                  <c:v>407</c:v>
                </c:pt>
                <c:pt idx="5">
                  <c:v>10</c:v>
                </c:pt>
              </c:numCache>
            </c:numRef>
          </c:val>
        </c:ser>
        <c:dLbls>
          <c:showLegendKey val="0"/>
          <c:showVal val="0"/>
          <c:showCatName val="0"/>
          <c:showSerName val="0"/>
          <c:showPercent val="0"/>
          <c:showBubbleSize val="0"/>
          <c:showLeaderLines val="1"/>
        </c:dLbls>
        <c:firstSliceAng val="0"/>
      </c:pieChart>
    </c:plotArea>
    <c:legend>
      <c:legendPos val="b"/>
      <c:overlay val="0"/>
      <c:txPr>
        <a:bodyPr/>
        <a:lstStyle/>
        <a:p>
          <a:pPr lvl="0">
            <a:defRPr sz="2400" b="0">
              <a:solidFill>
                <a:srgbClr val="1A1A1A"/>
              </a:solidFill>
              <a:latin typeface="+mn-lt"/>
            </a:defRPr>
          </a:pPr>
          <a:endParaRPr lang="es-CO"/>
        </a:p>
      </c:txPr>
    </c:legend>
    <c:plotVisOnly val="1"/>
    <c:dispBlanksAs val="zero"/>
    <c:showDLblsOverMax val="1"/>
  </c:chart>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1"/>
  <c:style val="2"/>
  <c:chart>
    <c:title>
      <c:tx>
        <c:rich>
          <a:bodyPr/>
          <a:lstStyle/>
          <a:p>
            <a:pPr lvl="0">
              <a:defRPr b="0">
                <a:solidFill>
                  <a:srgbClr val="757575"/>
                </a:solidFill>
                <a:latin typeface="+mn-lt"/>
              </a:defRPr>
            </a:pPr>
            <a:r>
              <a:rPr b="0">
                <a:solidFill>
                  <a:srgbClr val="757575"/>
                </a:solidFill>
                <a:latin typeface="+mn-lt"/>
              </a:rPr>
              <a:t>Proyectos por Área y por Estado</a:t>
            </a:r>
          </a:p>
        </c:rich>
      </c:tx>
      <c:overlay val="0"/>
    </c:title>
    <c:autoTitleDeleted val="0"/>
    <c:plotArea>
      <c:layout/>
      <c:barChart>
        <c:barDir val="col"/>
        <c:grouping val="stacked"/>
        <c:varyColors val="1"/>
        <c:ser>
          <c:idx val="0"/>
          <c:order val="0"/>
          <c:tx>
            <c:strRef>
              <c:f>'--DATA--'!$B$14</c:f>
              <c:strCache>
                <c:ptCount val="1"/>
                <c:pt idx="0">
                  <c:v>TOTAL</c:v>
                </c:pt>
              </c:strCache>
            </c:strRef>
          </c:tx>
          <c:spPr>
            <a:solidFill>
              <a:schemeClr val="accent1"/>
            </a:solidFill>
            <a:ln cmpd="sng">
              <a:solidFill>
                <a:srgbClr val="000000"/>
              </a:solidFill>
            </a:ln>
          </c:spPr>
          <c:invertIfNegative val="1"/>
          <c:dLbls>
            <c:spPr>
              <a:noFill/>
              <a:ln>
                <a:noFill/>
              </a:ln>
              <a:effectLst/>
            </c:spPr>
            <c:txPr>
              <a:bodyPr/>
              <a:lstStyle/>
              <a:p>
                <a:pPr lvl="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'--DATA--'!$C$13:$I$13</c:f>
              <c:strCache>
                <c:ptCount val="7"/>
                <c:pt idx="0">
                  <c:v>Total Asignados</c:v>
                </c:pt>
                <c:pt idx="1">
                  <c:v>Nuevo</c:v>
                </c:pt>
                <c:pt idx="2">
                  <c:v>Asignado</c:v>
                </c:pt>
                <c:pt idx="3">
                  <c:v>En Proceso</c:v>
                </c:pt>
                <c:pt idx="4">
                  <c:v>Detenido</c:v>
                </c:pt>
                <c:pt idx="5">
                  <c:v>Completado</c:v>
                </c:pt>
                <c:pt idx="6">
                  <c:v>Cancelado</c:v>
                </c:pt>
              </c:strCache>
            </c:strRef>
          </c:cat>
          <c:val>
            <c:numRef>
              <c:f>'--DATA--'!$C$14:$I$14</c:f>
              <c:numCache>
                <c:formatCode>General</c:formatCode>
                <c:ptCount val="7"/>
                <c:pt idx="0">
                  <c:v>314</c:v>
                </c:pt>
                <c:pt idx="1">
                  <c:v>1</c:v>
                </c:pt>
                <c:pt idx="2">
                  <c:v>6</c:v>
                </c:pt>
                <c:pt idx="3">
                  <c:v>0</c:v>
                </c:pt>
                <c:pt idx="4">
                  <c:v>8</c:v>
                </c:pt>
                <c:pt idx="5">
                  <c:v>291</c:v>
                </c:pt>
                <c:pt idx="6">
                  <c:v>8</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ser>
          <c:idx val="1"/>
          <c:order val="1"/>
          <c:tx>
            <c:strRef>
              <c:f>'--DATA--'!$B$15</c:f>
              <c:strCache>
                <c:ptCount val="1"/>
                <c:pt idx="0">
                  <c:v>UNIDAD DE COMUNICACIONES E IMAGEN CORPORATIVA</c:v>
                </c:pt>
              </c:strCache>
            </c:strRef>
          </c:tx>
          <c:spPr>
            <a:solidFill>
              <a:schemeClr val="accent2"/>
            </a:solidFill>
            <a:ln cmpd="sng">
              <a:solidFill>
                <a:srgbClr val="000000"/>
              </a:solidFill>
            </a:ln>
          </c:spPr>
          <c:invertIfNegative val="1"/>
          <c:dLbls>
            <c:spPr>
              <a:noFill/>
              <a:ln>
                <a:noFill/>
              </a:ln>
              <a:effectLst/>
            </c:spPr>
            <c:txPr>
              <a:bodyPr/>
              <a:lstStyle/>
              <a:p>
                <a:pPr lvl="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'--DATA--'!$C$13:$I$13</c:f>
              <c:strCache>
                <c:ptCount val="7"/>
                <c:pt idx="0">
                  <c:v>Total Asignados</c:v>
                </c:pt>
                <c:pt idx="1">
                  <c:v>Nuevo</c:v>
                </c:pt>
                <c:pt idx="2">
                  <c:v>Asignado</c:v>
                </c:pt>
                <c:pt idx="3">
                  <c:v>En Proceso</c:v>
                </c:pt>
                <c:pt idx="4">
                  <c:v>Detenido</c:v>
                </c:pt>
                <c:pt idx="5">
                  <c:v>Completado</c:v>
                </c:pt>
                <c:pt idx="6">
                  <c:v>Cancelado</c:v>
                </c:pt>
              </c:strCache>
            </c:strRef>
          </c:cat>
          <c:val>
            <c:numRef>
              <c:f>'--DATA--'!$C$15:$I$15</c:f>
              <c:numCache>
                <c:formatCode>General</c:formatCode>
                <c:ptCount val="7"/>
                <c:pt idx="0">
                  <c:v>159</c:v>
                </c:pt>
                <c:pt idx="1">
                  <c:v>1</c:v>
                </c:pt>
                <c:pt idx="2">
                  <c:v>1</c:v>
                </c:pt>
                <c:pt idx="3">
                  <c:v>0</c:v>
                </c:pt>
                <c:pt idx="4">
                  <c:v>5</c:v>
                </c:pt>
                <c:pt idx="5">
                  <c:v>148</c:v>
                </c:pt>
                <c:pt idx="6">
                  <c:v>4</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ser>
          <c:idx val="2"/>
          <c:order val="2"/>
          <c:tx>
            <c:strRef>
              <c:f>'--DATA--'!$B$16</c:f>
              <c:strCache>
                <c:ptCount val="1"/>
                <c:pt idx="0">
                  <c:v>FACULTAD DE SALUD Y REHABILITACIÓN</c:v>
                </c:pt>
              </c:strCache>
            </c:strRef>
          </c:tx>
          <c:spPr>
            <a:solidFill>
              <a:schemeClr val="accent3"/>
            </a:solidFill>
            <a:ln cmpd="sng">
              <a:solidFill>
                <a:srgbClr val="000000"/>
              </a:solidFill>
            </a:ln>
          </c:spPr>
          <c:invertIfNegative val="1"/>
          <c:dPt>
            <c:idx val="1"/>
            <c:invertIfNegative val="1"/>
            <c:bubble3D val="0"/>
          </c:dPt>
          <c:dLbls>
            <c:spPr>
              <a:noFill/>
              <a:ln>
                <a:noFill/>
              </a:ln>
              <a:effectLst/>
            </c:spPr>
            <c:txPr>
              <a:bodyPr/>
              <a:lstStyle/>
              <a:p>
                <a:pPr lvl="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'--DATA--'!$C$13:$I$13</c:f>
              <c:strCache>
                <c:ptCount val="7"/>
                <c:pt idx="0">
                  <c:v>Total Asignados</c:v>
                </c:pt>
                <c:pt idx="1">
                  <c:v>Nuevo</c:v>
                </c:pt>
                <c:pt idx="2">
                  <c:v>Asignado</c:v>
                </c:pt>
                <c:pt idx="3">
                  <c:v>En Proceso</c:v>
                </c:pt>
                <c:pt idx="4">
                  <c:v>Detenido</c:v>
                </c:pt>
                <c:pt idx="5">
                  <c:v>Completado</c:v>
                </c:pt>
                <c:pt idx="6">
                  <c:v>Cancelado</c:v>
                </c:pt>
              </c:strCache>
            </c:strRef>
          </c:cat>
          <c:val>
            <c:numRef>
              <c:f>'--DATA--'!$C$16:$I$16</c:f>
              <c:numCache>
                <c:formatCode>General</c:formatCode>
                <c:ptCount val="7"/>
                <c:pt idx="0">
                  <c:v>32</c:v>
                </c:pt>
                <c:pt idx="1">
                  <c:v>0</c:v>
                </c:pt>
                <c:pt idx="2">
                  <c:v>2</c:v>
                </c:pt>
                <c:pt idx="3">
                  <c:v>0</c:v>
                </c:pt>
                <c:pt idx="4">
                  <c:v>2</c:v>
                </c:pt>
                <c:pt idx="5">
                  <c:v>27</c:v>
                </c:pt>
                <c:pt idx="6">
                  <c:v>1</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ser>
          <c:idx val="3"/>
          <c:order val="3"/>
          <c:tx>
            <c:strRef>
              <c:f>'--DATA--'!$B$17</c:f>
              <c:strCache>
                <c:ptCount val="1"/>
                <c:pt idx="0">
                  <c:v>UNIDAD DE BIENESTAR UNIVERSITARIO</c:v>
                </c:pt>
              </c:strCache>
            </c:strRef>
          </c:tx>
          <c:spPr>
            <a:solidFill>
              <a:schemeClr val="accent4"/>
            </a:solidFill>
            <a:ln cmpd="sng">
              <a:solidFill>
                <a:srgbClr val="000000"/>
              </a:solidFill>
              <a:prstDash val="solid"/>
            </a:ln>
          </c:spPr>
          <c:invertIfNegative val="1"/>
          <c:dPt>
            <c:idx val="0"/>
            <c:invertIfNegative val="1"/>
            <c:bubble3D val="0"/>
          </c:dPt>
          <c:dPt>
            <c:idx val="1"/>
            <c:invertIfNegative val="1"/>
            <c:bubble3D val="0"/>
          </c:dPt>
          <c:dLbls>
            <c:spPr>
              <a:noFill/>
              <a:ln>
                <a:noFill/>
              </a:ln>
              <a:effectLst/>
            </c:spPr>
            <c:txPr>
              <a:bodyPr/>
              <a:lstStyle/>
              <a:p>
                <a:pPr lvl="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'--DATA--'!$C$13:$I$13</c:f>
              <c:strCache>
                <c:ptCount val="7"/>
                <c:pt idx="0">
                  <c:v>Total Asignados</c:v>
                </c:pt>
                <c:pt idx="1">
                  <c:v>Nuevo</c:v>
                </c:pt>
                <c:pt idx="2">
                  <c:v>Asignado</c:v>
                </c:pt>
                <c:pt idx="3">
                  <c:v>En Proceso</c:v>
                </c:pt>
                <c:pt idx="4">
                  <c:v>Detenido</c:v>
                </c:pt>
                <c:pt idx="5">
                  <c:v>Completado</c:v>
                </c:pt>
                <c:pt idx="6">
                  <c:v>Cancelado</c:v>
                </c:pt>
              </c:strCache>
            </c:strRef>
          </c:cat>
          <c:val>
            <c:numRef>
              <c:f>'--DATA--'!$C$17:$I$17</c:f>
              <c:numCache>
                <c:formatCode>General</c:formatCode>
                <c:ptCount val="7"/>
                <c:pt idx="0">
                  <c:v>123</c:v>
                </c:pt>
                <c:pt idx="1">
                  <c:v>0</c:v>
                </c:pt>
                <c:pt idx="2">
                  <c:v>3</c:v>
                </c:pt>
                <c:pt idx="3">
                  <c:v>0</c:v>
                </c:pt>
                <c:pt idx="4">
                  <c:v>1</c:v>
                </c:pt>
                <c:pt idx="5">
                  <c:v>116</c:v>
                </c:pt>
                <c:pt idx="6">
                  <c:v>3</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prstDash val="solid"/>
                  </a:ln>
                </c14:spPr>
              </c14:invertSolidFillFmt>
            </c:ext>
          </c:extLst>
        </c:ser>
        <c:dLbls>
          <c:showLegendKey val="0"/>
          <c:showVal val="0"/>
          <c:showCatName val="0"/>
          <c:showSerName val="0"/>
          <c:showPercent val="0"/>
          <c:showBubbleSize val="0"/>
        </c:dLbls>
        <c:gapWidth val="150"/>
        <c:overlap val="100"/>
        <c:axId val="296521240"/>
        <c:axId val="296139808"/>
      </c:barChart>
      <c:catAx>
        <c:axId val="296521240"/>
        <c:scaling>
          <c:orientation val="minMax"/>
        </c:scaling>
        <c:delete val="0"/>
        <c:axPos val="b"/>
        <c:title>
          <c:tx>
            <c:rich>
              <a:bodyPr/>
              <a:lstStyle/>
              <a:p>
                <a:pPr lvl="0">
                  <a:defRPr b="0">
                    <a:solidFill>
                      <a:srgbClr val="000000"/>
                    </a:solidFill>
                    <a:latin typeface="+mn-lt"/>
                  </a:defRPr>
                </a:pPr>
                <a:endParaRPr/>
              </a:p>
            </c:rich>
          </c:tx>
          <c:overlay val="0"/>
        </c:title>
        <c:numFmt formatCode="General" sourceLinked="1"/>
        <c:majorTickMark val="none"/>
        <c:minorTickMark val="none"/>
        <c:tickLblPos val="nextTo"/>
        <c:txPr>
          <a:bodyPr/>
          <a:lstStyle/>
          <a:p>
            <a:pPr lvl="0">
              <a:defRPr b="0">
                <a:solidFill>
                  <a:srgbClr val="000000"/>
                </a:solidFill>
                <a:latin typeface="+mn-lt"/>
              </a:defRPr>
            </a:pPr>
            <a:endParaRPr lang="es-CO"/>
          </a:p>
        </c:txPr>
        <c:crossAx val="296139808"/>
        <c:crosses val="autoZero"/>
        <c:auto val="1"/>
        <c:lblAlgn val="ctr"/>
        <c:lblOffset val="100"/>
        <c:noMultiLvlLbl val="1"/>
      </c:catAx>
      <c:valAx>
        <c:axId val="296139808"/>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endParaRPr/>
              </a:p>
            </c:rich>
          </c:tx>
          <c:overlay val="0"/>
        </c:title>
        <c:numFmt formatCode="General" sourceLinked="1"/>
        <c:majorTickMark val="none"/>
        <c:minorTickMark val="none"/>
        <c:tickLblPos val="nextTo"/>
        <c:spPr>
          <a:ln/>
        </c:spPr>
        <c:txPr>
          <a:bodyPr/>
          <a:lstStyle/>
          <a:p>
            <a:pPr lvl="0">
              <a:defRPr b="0">
                <a:solidFill>
                  <a:srgbClr val="000000"/>
                </a:solidFill>
                <a:latin typeface="+mn-lt"/>
              </a:defRPr>
            </a:pPr>
            <a:endParaRPr lang="es-CO"/>
          </a:p>
        </c:txPr>
        <c:crossAx val="296521240"/>
        <c:crosses val="autoZero"/>
        <c:crossBetween val="between"/>
        <c:majorUnit val="5"/>
        <c:minorUnit val="1"/>
      </c:valAx>
    </c:plotArea>
    <c:legend>
      <c:legendPos val="r"/>
      <c:overlay val="0"/>
      <c:txPr>
        <a:bodyPr/>
        <a:lstStyle/>
        <a:p>
          <a:pPr lvl="0">
            <a:defRPr b="0">
              <a:solidFill>
                <a:srgbClr val="1A1A1A"/>
              </a:solidFill>
              <a:latin typeface="+mn-lt"/>
            </a:defRPr>
          </a:pPr>
          <a:endParaRPr lang="es-CO"/>
        </a:p>
      </c:txPr>
    </c:legend>
    <c:plotVisOnly val="1"/>
    <c:dispBlanksAs val="zero"/>
    <c:showDLblsOverMax val="1"/>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absoluteAnchor>
    <xdr:pos x="0" y="0"/>
    <xdr:ext cx="8610600" cy="6276975"/>
    <xdr:graphicFrame macro="">
      <xdr:nvGraphicFramePr>
        <xdr:cNvPr id="2" name="Chart 1" title="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absoluteAnchor>
</xdr:wsDr>
</file>

<file path=xl/drawings/drawing2.xml><?xml version="1.0" encoding="utf-8"?>
<xdr:wsDr xmlns:xdr="http://schemas.openxmlformats.org/drawingml/2006/spreadsheetDrawing" xmlns:a="http://schemas.openxmlformats.org/drawingml/2006/main">
  <xdr:absoluteAnchor>
    <xdr:pos x="0" y="0"/>
    <xdr:ext cx="8610600" cy="6276975"/>
    <xdr:graphicFrame macro="">
      <xdr:nvGraphicFramePr>
        <xdr:cNvPr id="2" name="Chart 2" title="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absoluteAnchor>
</xdr:wsDr>
</file>

<file path=xl/drawings/drawing3.xml><?xml version="1.0" encoding="utf-8"?>
<xdr:wsDr xmlns:xdr="http://schemas.openxmlformats.org/drawingml/2006/spreadsheetDrawing" xmlns:a="http://schemas.openxmlformats.org/drawingml/2006/main">
  <xdr:absoluteAnchor>
    <xdr:pos x="0" y="0"/>
    <xdr:ext cx="8610600" cy="6276975"/>
    <xdr:graphicFrame macro="">
      <xdr:nvGraphicFramePr>
        <xdr:cNvPr id="3" name="Chart 3" title="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absolute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mailto:comunicaciones@endeporte.edu.co" TargetMode="External"/><Relationship Id="rId671" Type="http://schemas.openxmlformats.org/officeDocument/2006/relationships/hyperlink" Target="mailto:comunicaciones@endeporte.edu.co" TargetMode="External"/><Relationship Id="rId769" Type="http://schemas.openxmlformats.org/officeDocument/2006/relationships/hyperlink" Target="https://drive.google.com/open?id=15-lLvAW2eCiJGtHEyJ989ls4-oApACGF" TargetMode="External"/><Relationship Id="rId976" Type="http://schemas.openxmlformats.org/officeDocument/2006/relationships/hyperlink" Target="https://drive.google.com/open?id=1ieMPs0ndrLgySp5tjyXNzbNXnDrydX8n" TargetMode="External"/><Relationship Id="rId21" Type="http://schemas.openxmlformats.org/officeDocument/2006/relationships/hyperlink" Target="mailto:luzbetty.gonzalez@endeporte.edu.co" TargetMode="External"/><Relationship Id="rId324" Type="http://schemas.openxmlformats.org/officeDocument/2006/relationships/hyperlink" Target="mailto:katherine.miranda@endeporte.edu.co" TargetMode="External"/><Relationship Id="rId531" Type="http://schemas.openxmlformats.org/officeDocument/2006/relationships/hyperlink" Target="mailto:internacionalizacion@endeporte.edu.co" TargetMode="External"/><Relationship Id="rId629" Type="http://schemas.openxmlformats.org/officeDocument/2006/relationships/hyperlink" Target="mailto:cristhian.soto@endeporte.edu.co" TargetMode="External"/><Relationship Id="rId170" Type="http://schemas.openxmlformats.org/officeDocument/2006/relationships/hyperlink" Target="mailto:daniela.grajales@endeporte.edu.co" TargetMode="External"/><Relationship Id="rId836" Type="http://schemas.openxmlformats.org/officeDocument/2006/relationships/hyperlink" Target="https://drive.google.com/open?id=1orK7zEulcNvR3ftVBeYkA8hBEO5VL83U" TargetMode="External"/><Relationship Id="rId1021" Type="http://schemas.openxmlformats.org/officeDocument/2006/relationships/hyperlink" Target="https://drive.google.com/open?id=1RSPXa-nfpHIksggS-9Rz8_wCBQ9h60UF" TargetMode="External"/><Relationship Id="rId268" Type="http://schemas.openxmlformats.org/officeDocument/2006/relationships/hyperlink" Target="https://drive.google.com/open?id=1gttWr1o96xjhMg-41PdeVPkB-FBNBeBz" TargetMode="External"/><Relationship Id="rId475" Type="http://schemas.openxmlformats.org/officeDocument/2006/relationships/hyperlink" Target="mailto:mauricio.yela@endeporte.edu.co" TargetMode="External"/><Relationship Id="rId682" Type="http://schemas.openxmlformats.org/officeDocument/2006/relationships/hyperlink" Target="https://drive.google.com/open?id=1vlE3Zzartc6gkuqKsDHF102N-zlahv8C" TargetMode="External"/><Relationship Id="rId903" Type="http://schemas.openxmlformats.org/officeDocument/2006/relationships/hyperlink" Target="https://drive.google.com/open?id=1ozVvVWLL4AHzhcu-3V3ddraaElB4D2KD" TargetMode="External"/><Relationship Id="rId32" Type="http://schemas.openxmlformats.org/officeDocument/2006/relationships/hyperlink" Target="mailto:comunicaciones@endeporte.edu.co" TargetMode="External"/><Relationship Id="rId128" Type="http://schemas.openxmlformats.org/officeDocument/2006/relationships/hyperlink" Target="https://forms.gle/qSoTdKL1GBEu3K3D6" TargetMode="External"/><Relationship Id="rId335" Type="http://schemas.openxmlformats.org/officeDocument/2006/relationships/hyperlink" Target="https://drive.google.com/open?id=1-Ba6KT1EHVoxW5koz-LseQ7HEK2DaAIR" TargetMode="External"/><Relationship Id="rId542" Type="http://schemas.openxmlformats.org/officeDocument/2006/relationships/hyperlink" Target="mailto:diana.abadia@endeporte.edu.co" TargetMode="External"/><Relationship Id="rId987" Type="http://schemas.openxmlformats.org/officeDocument/2006/relationships/hyperlink" Target="https://drive.google.com/open?id=1rSeWetI6rHJNXam0dsGaNSM8zO8qFdRW" TargetMode="External"/><Relationship Id="rId181" Type="http://schemas.openxmlformats.org/officeDocument/2006/relationships/hyperlink" Target="mailto:sandra.balseca@endeporte.edu.co" TargetMode="External"/><Relationship Id="rId402" Type="http://schemas.openxmlformats.org/officeDocument/2006/relationships/hyperlink" Target="mailto:cultura@endeporte.edu.co" TargetMode="External"/><Relationship Id="rId847" Type="http://schemas.openxmlformats.org/officeDocument/2006/relationships/hyperlink" Target="mailto:angel.pinto@endeporte.edu.co" TargetMode="External"/><Relationship Id="rId1032" Type="http://schemas.openxmlformats.org/officeDocument/2006/relationships/hyperlink" Target="https://drive.google.com/open?id=1nq9ZRE41npq912GVc2ODh8wBXMA9ZL97" TargetMode="External"/><Relationship Id="rId279" Type="http://schemas.openxmlformats.org/officeDocument/2006/relationships/hyperlink" Target="mailto:juand.espana@endeporte.edu.co" TargetMode="External"/><Relationship Id="rId486" Type="http://schemas.openxmlformats.org/officeDocument/2006/relationships/hyperlink" Target="https://drive.google.com/open?id=1pHBjQr4c-eHbSCGXmb0htUKUR2ahMWTT" TargetMode="External"/><Relationship Id="rId693" Type="http://schemas.openxmlformats.org/officeDocument/2006/relationships/hyperlink" Target="mailto:sebastian.betancourt@endeporte.edu.co" TargetMode="External"/><Relationship Id="rId707" Type="http://schemas.openxmlformats.org/officeDocument/2006/relationships/hyperlink" Target="mailto:comunicaciones@endeporte.edu.co" TargetMode="External"/><Relationship Id="rId914" Type="http://schemas.openxmlformats.org/officeDocument/2006/relationships/hyperlink" Target="mailto:atencionalciudadano@endeporte.edu.co" TargetMode="External"/><Relationship Id="rId43" Type="http://schemas.openxmlformats.org/officeDocument/2006/relationships/hyperlink" Target="mailto:internacionalizacion@endeporte.edu.co" TargetMode="External"/><Relationship Id="rId139" Type="http://schemas.openxmlformats.org/officeDocument/2006/relationships/hyperlink" Target="https://drive.google.com/open?id=1gzzEpVyMC4OWoiKWcgaW_akXhfXPdtB1" TargetMode="External"/><Relationship Id="rId346" Type="http://schemas.openxmlformats.org/officeDocument/2006/relationships/hyperlink" Target="https://drive.google.com/open?id=1Lni1APJWIl0pCeHGaZMuAwt1Q3WjN1gm" TargetMode="External"/><Relationship Id="rId553" Type="http://schemas.openxmlformats.org/officeDocument/2006/relationships/hyperlink" Target="https://drive.google.com/open?id=1MoUa0iMGpJW5m4PLmU2aLPAEJ_ZMk_Y4" TargetMode="External"/><Relationship Id="rId760" Type="http://schemas.openxmlformats.org/officeDocument/2006/relationships/hyperlink" Target="https://drive.google.com/open?id=1zHdo7E_qu46ZR3Oua9nhyoHQswRqu48h" TargetMode="External"/><Relationship Id="rId998" Type="http://schemas.openxmlformats.org/officeDocument/2006/relationships/hyperlink" Target="https://drive.google.com/open?id=1FUQllHk_MtalQUVo8iojG_tg0CVE1jjf" TargetMode="External"/><Relationship Id="rId192" Type="http://schemas.openxmlformats.org/officeDocument/2006/relationships/hyperlink" Target="mailto:mariaa.ordonezd@endeporte.edu.co" TargetMode="External"/><Relationship Id="rId206" Type="http://schemas.openxmlformats.org/officeDocument/2006/relationships/hyperlink" Target="https://drive.google.com/open?id=1QQeupP2Hr7smRjVNhaFQIDgwV0GYFGCu" TargetMode="External"/><Relationship Id="rId413" Type="http://schemas.openxmlformats.org/officeDocument/2006/relationships/hyperlink" Target="https://drive.google.com/open?id=1NEn5uAcujtPMxLm4ut5aY_evQ61-MWAZ" TargetMode="External"/><Relationship Id="rId858" Type="http://schemas.openxmlformats.org/officeDocument/2006/relationships/hyperlink" Target="mailto:rodrigo.bravo@endeporte.edu.co" TargetMode="External"/><Relationship Id="rId1043" Type="http://schemas.openxmlformats.org/officeDocument/2006/relationships/hyperlink" Target="https://drive.google.com/open?id=1fPAaTsYHaV7irEuhDfG5vvv6eBypO2KM" TargetMode="External"/><Relationship Id="rId497" Type="http://schemas.openxmlformats.org/officeDocument/2006/relationships/hyperlink" Target="http://www.endeporte.edu.co/" TargetMode="External"/><Relationship Id="rId620" Type="http://schemas.openxmlformats.org/officeDocument/2006/relationships/hyperlink" Target="mailto:lina.velez@endeporte.edu.co" TargetMode="External"/><Relationship Id="rId718" Type="http://schemas.openxmlformats.org/officeDocument/2006/relationships/hyperlink" Target="mailto:mclaudia.arbelaez@endeporte.edu.co" TargetMode="External"/><Relationship Id="rId925" Type="http://schemas.openxmlformats.org/officeDocument/2006/relationships/hyperlink" Target="mailto:juanpablo.arce@endeporte.edu.co" TargetMode="External"/><Relationship Id="rId357" Type="http://schemas.openxmlformats.org/officeDocument/2006/relationships/hyperlink" Target="mailto:brigadadeemergencia@endeporte.edu.co" TargetMode="External"/><Relationship Id="rId54" Type="http://schemas.openxmlformats.org/officeDocument/2006/relationships/hyperlink" Target="mailto:diana.garcia@endeporte.edu.co" TargetMode="External"/><Relationship Id="rId217" Type="http://schemas.openxmlformats.org/officeDocument/2006/relationships/hyperlink" Target="https://drive.google.com/open?id=1Rbt54jfW26obpPNJ1LlUvv5gW5NfX668" TargetMode="External"/><Relationship Id="rId564" Type="http://schemas.openxmlformats.org/officeDocument/2006/relationships/hyperlink" Target="mailto:sebastian.betancourt@endeporte.edu.co" TargetMode="External"/><Relationship Id="rId771" Type="http://schemas.openxmlformats.org/officeDocument/2006/relationships/hyperlink" Target="https://drive.google.com/open?id=1DmfQ0IVZ_otRs9WDvhqZYvBDQcNnLJkB" TargetMode="External"/><Relationship Id="rId869" Type="http://schemas.openxmlformats.org/officeDocument/2006/relationships/hyperlink" Target="https://drive.google.com/open?id=1qhvjrLMGxPYhU9inTB8lCacxna4Njr8V" TargetMode="External"/><Relationship Id="rId424" Type="http://schemas.openxmlformats.org/officeDocument/2006/relationships/hyperlink" Target="mailto:comunicaciones@endeporte.edu.co" TargetMode="External"/><Relationship Id="rId631" Type="http://schemas.openxmlformats.org/officeDocument/2006/relationships/hyperlink" Target="mailto:shirley.manrique@endeporte.edu.co" TargetMode="External"/><Relationship Id="rId729" Type="http://schemas.openxmlformats.org/officeDocument/2006/relationships/hyperlink" Target="https://drive.google.com/open?id=1117buH6vZBO04getVdjy7iR3G3LaiGpH" TargetMode="External"/><Relationship Id="rId1054" Type="http://schemas.openxmlformats.org/officeDocument/2006/relationships/hyperlink" Target="https://drive.google.com/open?id=1NUtnsKdif9gmFWtsR1VtpDWuE-vZQqmB" TargetMode="External"/><Relationship Id="rId270" Type="http://schemas.openxmlformats.org/officeDocument/2006/relationships/hyperlink" Target="https://drive.google.com/open?id=1aJqzqs5L8HvTh0T5g_XYho0uyxr70ix9" TargetMode="External"/><Relationship Id="rId936" Type="http://schemas.openxmlformats.org/officeDocument/2006/relationships/hyperlink" Target="mailto:jairo.balanta@endeporte.edu.co" TargetMode="External"/><Relationship Id="rId65" Type="http://schemas.openxmlformats.org/officeDocument/2006/relationships/hyperlink" Target="https://drive.google.com/open?id=1xLHWo3xRtNntOCkpRNf5_h0P2V1j0xy8" TargetMode="External"/><Relationship Id="rId130" Type="http://schemas.openxmlformats.org/officeDocument/2006/relationships/hyperlink" Target="mailto:mclaudia.arbelaez@endeporte.edu.co" TargetMode="External"/><Relationship Id="rId368" Type="http://schemas.openxmlformats.org/officeDocument/2006/relationships/hyperlink" Target="https://drive.google.com/open?id=1Jl5sKOVIquLlxnZvgBnjm7Z5g1F1gyAx" TargetMode="External"/><Relationship Id="rId575" Type="http://schemas.openxmlformats.org/officeDocument/2006/relationships/hyperlink" Target="mailto:sebastian.betancourt@endeporte.edu.co" TargetMode="External"/><Relationship Id="rId782" Type="http://schemas.openxmlformats.org/officeDocument/2006/relationships/hyperlink" Target="mailto:angelica.orozcor@endeporte.edu.co" TargetMode="External"/><Relationship Id="rId228" Type="http://schemas.openxmlformats.org/officeDocument/2006/relationships/hyperlink" Target="https://drive.google.com/open?id=1emkCh74lSYCjRIGYsp9Sabj6FYIJ3Zh_" TargetMode="External"/><Relationship Id="rId435" Type="http://schemas.openxmlformats.org/officeDocument/2006/relationships/hyperlink" Target="https://drive.google.com/open?id=1ziuv3SVnLMJQNDsIKNJS-goxErK0HpOC" TargetMode="External"/><Relationship Id="rId642" Type="http://schemas.openxmlformats.org/officeDocument/2006/relationships/hyperlink" Target="mailto:jesse.bermudez@endeporte.edu.co" TargetMode="External"/><Relationship Id="rId1065" Type="http://schemas.openxmlformats.org/officeDocument/2006/relationships/hyperlink" Target="https://drive.google.com/open?id=1F7PpTLUjR0vyLAig7nFMBLZg-ztSt7Vq" TargetMode="External"/><Relationship Id="rId281" Type="http://schemas.openxmlformats.org/officeDocument/2006/relationships/hyperlink" Target="https://rb.gy/sngev7" TargetMode="External"/><Relationship Id="rId502" Type="http://schemas.openxmlformats.org/officeDocument/2006/relationships/hyperlink" Target="https://drive.google.com/open?id=1VSc-svtVAP3dH83-E1uaDC0TZL72d3tH" TargetMode="External"/><Relationship Id="rId947" Type="http://schemas.openxmlformats.org/officeDocument/2006/relationships/hyperlink" Target="https://drive.google.com/open?id=1gh-KjIf0-ougwE5ZwYuvczWvon6mI9GG" TargetMode="External"/><Relationship Id="rId76" Type="http://schemas.openxmlformats.org/officeDocument/2006/relationships/hyperlink" Target="https://drive.google.com/open?id=1stiSYbg6XxjjumNMHIsOTw2Rx9QpSK83" TargetMode="External"/><Relationship Id="rId141" Type="http://schemas.openxmlformats.org/officeDocument/2006/relationships/hyperlink" Target="mailto:mclaudia.arbelaez@endeporte.edu.co" TargetMode="External"/><Relationship Id="rId379" Type="http://schemas.openxmlformats.org/officeDocument/2006/relationships/hyperlink" Target="https://drive.google.com/open?id=1Md2iNQr5hnQJ-0TsNQM1NKsiackhwNrc" TargetMode="External"/><Relationship Id="rId586" Type="http://schemas.openxmlformats.org/officeDocument/2006/relationships/hyperlink" Target="https://forms.gle/PW4VGrgzDhcTrakE6" TargetMode="External"/><Relationship Id="rId793" Type="http://schemas.openxmlformats.org/officeDocument/2006/relationships/hyperlink" Target="https://drive.google.com/open?id=1ssalO01L-F6-ifeExE8yBpBPdQuuZ_p8" TargetMode="External"/><Relationship Id="rId807" Type="http://schemas.openxmlformats.org/officeDocument/2006/relationships/hyperlink" Target="mailto:isabella.aguirrem@endeporte.edu.co" TargetMode="External"/><Relationship Id="rId7" Type="http://schemas.openxmlformats.org/officeDocument/2006/relationships/hyperlink" Target="mailto:internacionalizacion@endeporte.edu.co" TargetMode="External"/><Relationship Id="rId239" Type="http://schemas.openxmlformats.org/officeDocument/2006/relationships/hyperlink" Target="mailto:comunicaciones@endeporte.edu.co" TargetMode="External"/><Relationship Id="rId446" Type="http://schemas.openxmlformats.org/officeDocument/2006/relationships/hyperlink" Target="https://drive.google.com/open?id=1xsLUWT4Au-FYjhpLBHPSs8wIBjF8HxiH" TargetMode="External"/><Relationship Id="rId653" Type="http://schemas.openxmlformats.org/officeDocument/2006/relationships/hyperlink" Target="mailto:comunicaciones@endeporte.edu.co" TargetMode="External"/><Relationship Id="rId292" Type="http://schemas.openxmlformats.org/officeDocument/2006/relationships/hyperlink" Target="https://drive.google.com/open?id=1bXx3OBzTfhcHPUPYPryA5TUaX72cBrh4" TargetMode="External"/><Relationship Id="rId306" Type="http://schemas.openxmlformats.org/officeDocument/2006/relationships/hyperlink" Target="mailto:vicky.saavedra@endeporte.edu.co" TargetMode="External"/><Relationship Id="rId860" Type="http://schemas.openxmlformats.org/officeDocument/2006/relationships/hyperlink" Target="mailto:secretariageneral@endeporte.edu.co" TargetMode="External"/><Relationship Id="rId958" Type="http://schemas.openxmlformats.org/officeDocument/2006/relationships/hyperlink" Target="https://drive.google.com/open?id=1sgJr-1f9EWXLraNEIFIK5197ixHiNMuI" TargetMode="External"/><Relationship Id="rId87" Type="http://schemas.openxmlformats.org/officeDocument/2006/relationships/hyperlink" Target="https://lobby.sar.ruav.edu.co/" TargetMode="External"/><Relationship Id="rId513" Type="http://schemas.openxmlformats.org/officeDocument/2006/relationships/hyperlink" Target="https://forms.gle/BpWYRQf3vEe88iEq5" TargetMode="External"/><Relationship Id="rId597" Type="http://schemas.openxmlformats.org/officeDocument/2006/relationships/hyperlink" Target="mailto:internacionalizacion@endeporte.edu.co" TargetMode="External"/><Relationship Id="rId720" Type="http://schemas.openxmlformats.org/officeDocument/2006/relationships/hyperlink" Target="mailto:graduados@endeporte.edu.co" TargetMode="External"/><Relationship Id="rId818" Type="http://schemas.openxmlformats.org/officeDocument/2006/relationships/hyperlink" Target="https://drive.google.com/open?id=1e5B6ljUxapKUNTb8wPHB0y5dksgzzgdJ" TargetMode="External"/><Relationship Id="rId152" Type="http://schemas.openxmlformats.org/officeDocument/2006/relationships/hyperlink" Target="mailto:daniela.grajales@endeporte.edu.co" TargetMode="External"/><Relationship Id="rId457" Type="http://schemas.openxmlformats.org/officeDocument/2006/relationships/hyperlink" Target="https://drive.google.com/open?id=1ycFlL2UzWYYWkR5Zfd92YJ1FvwMVDiIS" TargetMode="External"/><Relationship Id="rId1003" Type="http://schemas.openxmlformats.org/officeDocument/2006/relationships/hyperlink" Target="https://cutt.ly/VG0IiYC" TargetMode="External"/><Relationship Id="rId664" Type="http://schemas.openxmlformats.org/officeDocument/2006/relationships/hyperlink" Target="https://drive.google.com/open?id=1N6ohooF0-vt-mMPYiL6pNKDjA6_5G_91" TargetMode="External"/><Relationship Id="rId871" Type="http://schemas.openxmlformats.org/officeDocument/2006/relationships/hyperlink" Target="https://drive.google.com/open?id=1H0FDz0eRqrUkhpEENFUGqNvUdsMhzzqA" TargetMode="External"/><Relationship Id="rId969" Type="http://schemas.openxmlformats.org/officeDocument/2006/relationships/hyperlink" Target="mailto:internacionalizacion@endeporte.edu.co" TargetMode="External"/><Relationship Id="rId14" Type="http://schemas.openxmlformats.org/officeDocument/2006/relationships/hyperlink" Target="https://drive.google.com/open?id=1KZ6DZRRjWUZi3fZqvEvOR-8FbFZxJ2dc" TargetMode="External"/><Relationship Id="rId317" Type="http://schemas.openxmlformats.org/officeDocument/2006/relationships/hyperlink" Target="https://drive.google.com/open?id=1yQ67BYKeH1UKDlDsdTl-gHGt-o43RdNq" TargetMode="External"/><Relationship Id="rId524" Type="http://schemas.openxmlformats.org/officeDocument/2006/relationships/hyperlink" Target="mailto:brigadadeemergencia@endeporte.edu.co" TargetMode="External"/><Relationship Id="rId731" Type="http://schemas.openxmlformats.org/officeDocument/2006/relationships/hyperlink" Target="https://drive.google.com/drive/folders/1P-XIigfoKHCuJHtiPYSWqfK0Tkb9Op5d" TargetMode="External"/><Relationship Id="rId98" Type="http://schemas.openxmlformats.org/officeDocument/2006/relationships/hyperlink" Target="mailto:saludocupacional@endeporte.edu.co" TargetMode="External"/><Relationship Id="rId163" Type="http://schemas.openxmlformats.org/officeDocument/2006/relationships/hyperlink" Target="mailto:mariaa.ordonezd@endeporte.edu.co" TargetMode="External"/><Relationship Id="rId370" Type="http://schemas.openxmlformats.org/officeDocument/2006/relationships/hyperlink" Target="mailto:cultura@endeporte.edu.co" TargetMode="External"/><Relationship Id="rId829" Type="http://schemas.openxmlformats.org/officeDocument/2006/relationships/hyperlink" Target="mailto:cultura@endeporte.edu.co" TargetMode="External"/><Relationship Id="rId1014" Type="http://schemas.openxmlformats.org/officeDocument/2006/relationships/hyperlink" Target="https://drive.google.com/open?id=1fZanw8QMGWSf-NXxWWHJKZXLcRMYhE_t" TargetMode="External"/><Relationship Id="rId230" Type="http://schemas.openxmlformats.org/officeDocument/2006/relationships/hyperlink" Target="mailto:mariaa.ordonezd@endeporte.edu.co" TargetMode="External"/><Relationship Id="rId468" Type="http://schemas.openxmlformats.org/officeDocument/2006/relationships/hyperlink" Target="https://drive.google.com/open?id=16G3m67OB1CpkN94r4a5crscICmirYRcw" TargetMode="External"/><Relationship Id="rId675" Type="http://schemas.openxmlformats.org/officeDocument/2006/relationships/hyperlink" Target="mailto:daniela.grajales@endeporte.edu.co" TargetMode="External"/><Relationship Id="rId882" Type="http://schemas.openxmlformats.org/officeDocument/2006/relationships/hyperlink" Target="mailto:carolina.munozs@endeporte.edu.co" TargetMode="External"/><Relationship Id="rId25" Type="http://schemas.openxmlformats.org/officeDocument/2006/relationships/hyperlink" Target="mailto:internacionalizacion@endeporte.edu.co" TargetMode="External"/><Relationship Id="rId328" Type="http://schemas.openxmlformats.org/officeDocument/2006/relationships/hyperlink" Target="mailto:postgradosfacsalud@endeporte.edu.co" TargetMode="External"/><Relationship Id="rId535" Type="http://schemas.openxmlformats.org/officeDocument/2006/relationships/hyperlink" Target="https://drive.google.com/open?id=1se6jlkHjinB7fowqeZck4TDcurS8CcGr" TargetMode="External"/><Relationship Id="rId742" Type="http://schemas.openxmlformats.org/officeDocument/2006/relationships/hyperlink" Target="mailto:todasytodosaestudiar@endeporte.edu.co" TargetMode="External"/><Relationship Id="rId174" Type="http://schemas.openxmlformats.org/officeDocument/2006/relationships/hyperlink" Target="https://drive.google.com/open?id=1WGIJBAlh0EFaf0lpOuZEcghlduG41pfB" TargetMode="External"/><Relationship Id="rId381" Type="http://schemas.openxmlformats.org/officeDocument/2006/relationships/hyperlink" Target="mailto:vicky.saavedra@endeporte.edu.co" TargetMode="External"/><Relationship Id="rId602" Type="http://schemas.openxmlformats.org/officeDocument/2006/relationships/hyperlink" Target="https://drive.google.com/open?id=1n1ZSRHBbgxvQSiBR5VMQlwSCXw_SeS5X" TargetMode="External"/><Relationship Id="rId1025" Type="http://schemas.openxmlformats.org/officeDocument/2006/relationships/hyperlink" Target="https://drive.google.com/open?id=1AFLcosMw4brtR5ujAB8eV2xHvzhsRAG3" TargetMode="External"/><Relationship Id="rId241" Type="http://schemas.openxmlformats.org/officeDocument/2006/relationships/hyperlink" Target="https://drive.google.com/open?id=1PcZR99O_5hoD6u2p1iKUL5fdVt1_pftL" TargetMode="External"/><Relationship Id="rId479" Type="http://schemas.openxmlformats.org/officeDocument/2006/relationships/hyperlink" Target="https://drive.google.com/open?id=1p02UWrqsLYnIjs8LWWXHY8E4quqzxf0v" TargetMode="External"/><Relationship Id="rId686" Type="http://schemas.openxmlformats.org/officeDocument/2006/relationships/hyperlink" Target="https://drive.google.com/open?id=1E4A4nLg4HnnRHhCWpJ3OdYcY3gOsv90V" TargetMode="External"/><Relationship Id="rId893" Type="http://schemas.openxmlformats.org/officeDocument/2006/relationships/hyperlink" Target="https://drive.google.com/open?id=1jjfjiAjkeWDrISD2nZQG-6LGUNTNJEgH" TargetMode="External"/><Relationship Id="rId907" Type="http://schemas.openxmlformats.org/officeDocument/2006/relationships/hyperlink" Target="mailto:aseguramiento.calidad@endeporte.edu.co" TargetMode="External"/><Relationship Id="rId36" Type="http://schemas.openxmlformats.org/officeDocument/2006/relationships/hyperlink" Target="mailto:diana.abadia@endeporte.edu.co" TargetMode="External"/><Relationship Id="rId339" Type="http://schemas.openxmlformats.org/officeDocument/2006/relationships/hyperlink" Target="mailto:internacionalizacion@endeporte.edu.co" TargetMode="External"/><Relationship Id="rId546" Type="http://schemas.openxmlformats.org/officeDocument/2006/relationships/hyperlink" Target="mailto:cultura@endeporte.edu.co" TargetMode="External"/><Relationship Id="rId753" Type="http://schemas.openxmlformats.org/officeDocument/2006/relationships/hyperlink" Target="mailto:comunicaciones@endeporte.edu.co" TargetMode="External"/><Relationship Id="rId101" Type="http://schemas.openxmlformats.org/officeDocument/2006/relationships/hyperlink" Target="https://forms.office.com/Pages/ResponsePage.aspx?id=pJ786mHb1EChXdtXs2TA4O32kxg75e9BsNpSXIVMrvNUM1VROU1OVUNKN0RFWEo2TlFPSUJUVURQT" TargetMode="External"/><Relationship Id="rId185" Type="http://schemas.openxmlformats.org/officeDocument/2006/relationships/hyperlink" Target="mailto:diana.abadia@endeporte.edu.co" TargetMode="External"/><Relationship Id="rId406" Type="http://schemas.openxmlformats.org/officeDocument/2006/relationships/hyperlink" Target="mailto:jairo.balanta@endeporte.edu.co" TargetMode="External"/><Relationship Id="rId960" Type="http://schemas.openxmlformats.org/officeDocument/2006/relationships/hyperlink" Target="mailto:carolina.munozs@endeporte.edu.co" TargetMode="External"/><Relationship Id="rId1036" Type="http://schemas.openxmlformats.org/officeDocument/2006/relationships/hyperlink" Target="https://drive.google.com/open?id=1BT6zx1PdI0CxlhQ807N-KmAKNEVtzH2A" TargetMode="External"/><Relationship Id="rId392" Type="http://schemas.openxmlformats.org/officeDocument/2006/relationships/hyperlink" Target="mailto:diana.abadia@endeporte.edu.co" TargetMode="External"/><Relationship Id="rId613" Type="http://schemas.openxmlformats.org/officeDocument/2006/relationships/hyperlink" Target="https://drive.google.com/open?id=1Hm2TttlBIZi3c8xnBao2OjIS-VtcXmsW" TargetMode="External"/><Relationship Id="rId697" Type="http://schemas.openxmlformats.org/officeDocument/2006/relationships/hyperlink" Target="https://drive.google.com/open?id=1jb5UUY760ZL1fB3HkJvKQ0n0c31Jsv3w" TargetMode="External"/><Relationship Id="rId820" Type="http://schemas.openxmlformats.org/officeDocument/2006/relationships/hyperlink" Target="https://drive.google.com/open?id=1cLsc1-q2QXBF0UBuzRHxZmjLIquruF0h" TargetMode="External"/><Relationship Id="rId918" Type="http://schemas.openxmlformats.org/officeDocument/2006/relationships/hyperlink" Target="mailto:juanpablo.arce@endeporte.edu.co" TargetMode="External"/><Relationship Id="rId252" Type="http://schemas.openxmlformats.org/officeDocument/2006/relationships/hyperlink" Target="mailto:internacionalizacion@endeporte.edu.co" TargetMode="External"/><Relationship Id="rId47" Type="http://schemas.openxmlformats.org/officeDocument/2006/relationships/hyperlink" Target="https://drive.google.com/open?id=1U3rHjeBfzJ5lgfBST2h7J-ZSUhftJsbO" TargetMode="External"/><Relationship Id="rId112" Type="http://schemas.openxmlformats.org/officeDocument/2006/relationships/hyperlink" Target="mailto:internacionalizacion@endeporte.edu.co" TargetMode="External"/><Relationship Id="rId557" Type="http://schemas.openxmlformats.org/officeDocument/2006/relationships/hyperlink" Target="https://drive.google.com/open?id=1zurw4_3K_0KaZtsAijYR16VfnYLg63sX" TargetMode="External"/><Relationship Id="rId764" Type="http://schemas.openxmlformats.org/officeDocument/2006/relationships/hyperlink" Target="mailto:jairo.balanta@endeporte.edu.co" TargetMode="External"/><Relationship Id="rId971" Type="http://schemas.openxmlformats.org/officeDocument/2006/relationships/hyperlink" Target="mailto:graduados@endeporte.edu.co" TargetMode="External"/><Relationship Id="rId196" Type="http://schemas.openxmlformats.org/officeDocument/2006/relationships/hyperlink" Target="mailto:mariaa.ordonezd@endeporte.edu.co" TargetMode="External"/><Relationship Id="rId417" Type="http://schemas.openxmlformats.org/officeDocument/2006/relationships/hyperlink" Target="https://drive.google.com/open?id=1r3yZVPwwwooGgVYb5NFsKixX26kFeBaV" TargetMode="External"/><Relationship Id="rId624" Type="http://schemas.openxmlformats.org/officeDocument/2006/relationships/hyperlink" Target="mailto:jesse.bermudez@endeporte.edu.co" TargetMode="External"/><Relationship Id="rId831" Type="http://schemas.openxmlformats.org/officeDocument/2006/relationships/hyperlink" Target="mailto:secretariageneral@endeporte.edu.co" TargetMode="External"/><Relationship Id="rId1047" Type="http://schemas.openxmlformats.org/officeDocument/2006/relationships/hyperlink" Target="https://drive.google.com/open?id=1nwm9eFwo_ZB1K-1_1_D7LrwzhKCoKkc3" TargetMode="External"/><Relationship Id="rId263" Type="http://schemas.openxmlformats.org/officeDocument/2006/relationships/hyperlink" Target="mailto:diana.abadia@endeporte.edu.co" TargetMode="External"/><Relationship Id="rId470" Type="http://schemas.openxmlformats.org/officeDocument/2006/relationships/hyperlink" Target="mailto:diana.abadia@endeporte.edu.co" TargetMode="External"/><Relationship Id="rId929" Type="http://schemas.openxmlformats.org/officeDocument/2006/relationships/hyperlink" Target="mailto:atencionalciudadano@endeporte.edu.co" TargetMode="External"/><Relationship Id="rId58" Type="http://schemas.openxmlformats.org/officeDocument/2006/relationships/hyperlink" Target="mailto:comunicaciones@endeporte.edu.co" TargetMode="External"/><Relationship Id="rId123" Type="http://schemas.openxmlformats.org/officeDocument/2006/relationships/hyperlink" Target="https://drive.google.com/open?id=1dG6pCob7NCgG91E84dDJPYxHR_qljJaB" TargetMode="External"/><Relationship Id="rId330" Type="http://schemas.openxmlformats.org/officeDocument/2006/relationships/hyperlink" Target="mailto:mariaa.ordonezd@endeporte.edu.co" TargetMode="External"/><Relationship Id="rId568" Type="http://schemas.openxmlformats.org/officeDocument/2006/relationships/hyperlink" Target="https://drive.google.com/open?id=1uzLmoxeQ-5_ZsiDbKZyi2bC9knixRONM" TargetMode="External"/><Relationship Id="rId775" Type="http://schemas.openxmlformats.org/officeDocument/2006/relationships/hyperlink" Target="https://drive.google.com/open?id=1UOq2Jk1NgL4PZZ9L0ARind2BQPALVpbx" TargetMode="External"/><Relationship Id="rId982" Type="http://schemas.openxmlformats.org/officeDocument/2006/relationships/hyperlink" Target="mailto:carolina.munozs@endeporte.edu.co" TargetMode="External"/><Relationship Id="rId428" Type="http://schemas.openxmlformats.org/officeDocument/2006/relationships/hyperlink" Target="https://lobby.sar.ruav.edu.co/" TargetMode="External"/><Relationship Id="rId635" Type="http://schemas.openxmlformats.org/officeDocument/2006/relationships/hyperlink" Target="https://drive.google.com/open?id=1ihJoPpWpMmCsvUDuLrUvIO891TYYVf2e" TargetMode="External"/><Relationship Id="rId842" Type="http://schemas.openxmlformats.org/officeDocument/2006/relationships/hyperlink" Target="https://drive.google.com/open?id=1QE2NvXV9W9ScJSH1ow3YMjMo97Pl4yzp" TargetMode="External"/><Relationship Id="rId1058" Type="http://schemas.openxmlformats.org/officeDocument/2006/relationships/hyperlink" Target="https://drive.google.com/open?id=1d8kwcBfwM4hyuBmTd0lwLKWLd2nzxdCG" TargetMode="External"/><Relationship Id="rId274" Type="http://schemas.openxmlformats.org/officeDocument/2006/relationships/hyperlink" Target="mailto:diana.abadia@endeporte.edu.co" TargetMode="External"/><Relationship Id="rId481" Type="http://schemas.openxmlformats.org/officeDocument/2006/relationships/hyperlink" Target="https://drive.google.com/open?id=1K68ca6bIwepC88WMaOnTQxNb60xgwKje" TargetMode="External"/><Relationship Id="rId702" Type="http://schemas.openxmlformats.org/officeDocument/2006/relationships/hyperlink" Target="https://drive.google.com/open?id=1elbRfRaCIJb9xyKJEvcLzvdOfYVo5f6w" TargetMode="External"/><Relationship Id="rId69" Type="http://schemas.openxmlformats.org/officeDocument/2006/relationships/hyperlink" Target="mailto:mariaa.ordonezd@endeporte.edu.co" TargetMode="External"/><Relationship Id="rId134" Type="http://schemas.openxmlformats.org/officeDocument/2006/relationships/hyperlink" Target="mailto:diana.abadia@endeporte.edu.co" TargetMode="External"/><Relationship Id="rId579" Type="http://schemas.openxmlformats.org/officeDocument/2006/relationships/hyperlink" Target="mailto:diego.carabali@endeporte.edu.co" TargetMode="External"/><Relationship Id="rId786" Type="http://schemas.openxmlformats.org/officeDocument/2006/relationships/hyperlink" Target="mailto:secretariageneral@endeporte.edu.co" TargetMode="External"/><Relationship Id="rId993" Type="http://schemas.openxmlformats.org/officeDocument/2006/relationships/hyperlink" Target="https://drive.google.com/open?id=1YTqE1a9dHzmBxbCnjc-ai_Ghv8YAiJoj" TargetMode="External"/><Relationship Id="rId341" Type="http://schemas.openxmlformats.org/officeDocument/2006/relationships/hyperlink" Target="mailto:internacionalizacion@endeporte.edu.co" TargetMode="External"/><Relationship Id="rId439" Type="http://schemas.openxmlformats.org/officeDocument/2006/relationships/hyperlink" Target="https://drive.google.com/open?id=1cOut62_1NroYpcxdEB0baOoMgWLTb357" TargetMode="External"/><Relationship Id="rId646" Type="http://schemas.openxmlformats.org/officeDocument/2006/relationships/hyperlink" Target="mailto:comunicaciones@endeporte.edu.co" TargetMode="External"/><Relationship Id="rId1069" Type="http://schemas.openxmlformats.org/officeDocument/2006/relationships/hyperlink" Target="mailto:jairo.balanta@endeporte.edu.co" TargetMode="External"/><Relationship Id="rId201" Type="http://schemas.openxmlformats.org/officeDocument/2006/relationships/hyperlink" Target="mailto:daniela.grajales@endeporte.edu.co" TargetMode="External"/><Relationship Id="rId285" Type="http://schemas.openxmlformats.org/officeDocument/2006/relationships/hyperlink" Target="https://drive.google.com/open?id=1n-WoC3UxWzuFzg7xEKhGMnjxJmX3oaUg" TargetMode="External"/><Relationship Id="rId506" Type="http://schemas.openxmlformats.org/officeDocument/2006/relationships/hyperlink" Target="https://drive.google.com/open?id=1juDy3piU6-oMisNo0a0DyZa8SEL2J6D1" TargetMode="External"/><Relationship Id="rId853" Type="http://schemas.openxmlformats.org/officeDocument/2006/relationships/hyperlink" Target="https://drive.google.com/open?id=1YqCJPy7zTPJnR5uxpz0D_sVHlQe3y4kY" TargetMode="External"/><Relationship Id="rId492" Type="http://schemas.openxmlformats.org/officeDocument/2006/relationships/hyperlink" Target="mailto:jairo.balanta@endeporte.edu.co" TargetMode="External"/><Relationship Id="rId713" Type="http://schemas.openxmlformats.org/officeDocument/2006/relationships/hyperlink" Target="https://drive.google.com/open?id=1Y9vhWcFT3HAsWY-pp2SaqSC75ueKeLEF" TargetMode="External"/><Relationship Id="rId797" Type="http://schemas.openxmlformats.org/officeDocument/2006/relationships/hyperlink" Target="mailto:internacionalizacion@endeporte.edu.co" TargetMode="External"/><Relationship Id="rId920" Type="http://schemas.openxmlformats.org/officeDocument/2006/relationships/hyperlink" Target="mailto:cultura@endeporte.edu.co" TargetMode="External"/><Relationship Id="rId145" Type="http://schemas.openxmlformats.org/officeDocument/2006/relationships/hyperlink" Target="https://drive.google.com/open?id=1KOX1sfLNc9JhtHjarNvxQmxJD2Y747ep" TargetMode="External"/><Relationship Id="rId352" Type="http://schemas.openxmlformats.org/officeDocument/2006/relationships/hyperlink" Target="mailto:julieth.garcia@endeporte.edu.co" TargetMode="External"/><Relationship Id="rId212" Type="http://schemas.openxmlformats.org/officeDocument/2006/relationships/hyperlink" Target="mailto:comunicaciones@endeporte.edu.co" TargetMode="External"/><Relationship Id="rId657" Type="http://schemas.openxmlformats.org/officeDocument/2006/relationships/hyperlink" Target="mailto:juliana.guevara@endeporte.edu.co" TargetMode="External"/><Relationship Id="rId864" Type="http://schemas.openxmlformats.org/officeDocument/2006/relationships/hyperlink" Target="https://drive.google.com/open?id=1O04EUBjmUu2mWcxvT0Odn_Q3z_bQ_unW" TargetMode="External"/><Relationship Id="rId296" Type="http://schemas.openxmlformats.org/officeDocument/2006/relationships/hyperlink" Target="https://drive.google.com/open?id=1fD6rxhtm16DFdhsWxVyCQO_ASay8Dp7R" TargetMode="External"/><Relationship Id="rId517" Type="http://schemas.openxmlformats.org/officeDocument/2006/relationships/hyperlink" Target="mailto:cultura@endeporte.edu.co" TargetMode="External"/><Relationship Id="rId724" Type="http://schemas.openxmlformats.org/officeDocument/2006/relationships/hyperlink" Target="https://drive.google.com/open?id=1tcEIhI-2wDylzHi7UFGKEO7IPen6X8b0" TargetMode="External"/><Relationship Id="rId931" Type="http://schemas.openxmlformats.org/officeDocument/2006/relationships/hyperlink" Target="https://drive.google.com/open?id=1G9artgY2Z8qacAbzhARMCII2-UT0WuWF" TargetMode="External"/><Relationship Id="rId60" Type="http://schemas.openxmlformats.org/officeDocument/2006/relationships/hyperlink" Target="mailto:comunicaciones@endeporte.edu.co" TargetMode="External"/><Relationship Id="rId156" Type="http://schemas.openxmlformats.org/officeDocument/2006/relationships/hyperlink" Target="mailto:internacionalizacion@endeporte.edu.co" TargetMode="External"/><Relationship Id="rId363" Type="http://schemas.openxmlformats.org/officeDocument/2006/relationships/hyperlink" Target="mailto:cultura@endeporte.edu.co" TargetMode="External"/><Relationship Id="rId570" Type="http://schemas.openxmlformats.org/officeDocument/2006/relationships/hyperlink" Target="mailto:cultura@endeporte.edu.co" TargetMode="External"/><Relationship Id="rId1007" Type="http://schemas.openxmlformats.org/officeDocument/2006/relationships/hyperlink" Target="https://drive.google.com/open?id=1fhnxYHLpX3-iLEui_Fsftacz-xan-3oX" TargetMode="External"/><Relationship Id="rId223" Type="http://schemas.openxmlformats.org/officeDocument/2006/relationships/hyperlink" Target="mailto:mariaa.ordonezd@endeporte.edu.co" TargetMode="External"/><Relationship Id="rId430" Type="http://schemas.openxmlformats.org/officeDocument/2006/relationships/hyperlink" Target="mailto:cultura@endeporte.edu.co" TargetMode="External"/><Relationship Id="rId668" Type="http://schemas.openxmlformats.org/officeDocument/2006/relationships/hyperlink" Target="mailto:comunicaciones@endeporte.edu.co" TargetMode="External"/><Relationship Id="rId875" Type="http://schemas.openxmlformats.org/officeDocument/2006/relationships/hyperlink" Target="mailto:comunicaciones@endeporte.edu.co" TargetMode="External"/><Relationship Id="rId1060" Type="http://schemas.openxmlformats.org/officeDocument/2006/relationships/hyperlink" Target="https://drive.google.com/drive/u/1/folders/1u60OlIXhp6ZRL1-Knrofph3ajfc9K8kQ" TargetMode="External"/><Relationship Id="rId18" Type="http://schemas.openxmlformats.org/officeDocument/2006/relationships/hyperlink" Target="mailto:cultura@endeporte.edu.co" TargetMode="External"/><Relationship Id="rId528" Type="http://schemas.openxmlformats.org/officeDocument/2006/relationships/hyperlink" Target="mailto:sebastian.betancourt@endeporte.edu.co" TargetMode="External"/><Relationship Id="rId735" Type="http://schemas.openxmlformats.org/officeDocument/2006/relationships/hyperlink" Target="https://drive.google.com/open?id=1fN4EfkcoDHF5xslLy_vQVDSsdm3f-00L" TargetMode="External"/><Relationship Id="rId942" Type="http://schemas.openxmlformats.org/officeDocument/2006/relationships/hyperlink" Target="mailto:edison.quintero0a@endeporte.edu.co" TargetMode="External"/><Relationship Id="rId167" Type="http://schemas.openxmlformats.org/officeDocument/2006/relationships/hyperlink" Target="https://drive.google.com/open?id=13lnIP33GxkGLCj52Mvr1IW63dgsCIm72" TargetMode="External"/><Relationship Id="rId374" Type="http://schemas.openxmlformats.org/officeDocument/2006/relationships/hyperlink" Target="mailto:diana.abadia@endeporte.edu.co" TargetMode="External"/><Relationship Id="rId581" Type="http://schemas.openxmlformats.org/officeDocument/2006/relationships/hyperlink" Target="https://drive.google.com/open?id=1uBKIqdwQsM-RVxUh2jtJde_N9E7tfU40" TargetMode="External"/><Relationship Id="rId1018" Type="http://schemas.openxmlformats.org/officeDocument/2006/relationships/hyperlink" Target="https://drive.google.com/open?id=1Um2NzzuFaynOewsHYbj1ZB46mRLO6EuO" TargetMode="External"/><Relationship Id="rId71" Type="http://schemas.openxmlformats.org/officeDocument/2006/relationships/hyperlink" Target="mailto:mariaa.ordonezd@endeporte.edu.co" TargetMode="External"/><Relationship Id="rId234" Type="http://schemas.openxmlformats.org/officeDocument/2006/relationships/hyperlink" Target="https://drive.google.com/open?id=1W3DxSSFG7Ex-Nem5mPeYcOZ4Jl2pnJE4" TargetMode="External"/><Relationship Id="rId679" Type="http://schemas.openxmlformats.org/officeDocument/2006/relationships/hyperlink" Target="mailto:comunicaciones@endeporte.edu.co" TargetMode="External"/><Relationship Id="rId802" Type="http://schemas.openxmlformats.org/officeDocument/2006/relationships/hyperlink" Target="mailto:internacionalizacion@endeporte.edu.co" TargetMode="External"/><Relationship Id="rId886" Type="http://schemas.openxmlformats.org/officeDocument/2006/relationships/hyperlink" Target="mailto:cesar.dominguez@endeporte.edu.co" TargetMode="External"/><Relationship Id="rId2" Type="http://schemas.openxmlformats.org/officeDocument/2006/relationships/hyperlink" Target="mailto:comunicaciones@endeporte.edu.co" TargetMode="External"/><Relationship Id="rId29" Type="http://schemas.openxmlformats.org/officeDocument/2006/relationships/hyperlink" Target="mailto:diego.garcia@endeporte.edu.co" TargetMode="External"/><Relationship Id="rId276" Type="http://schemas.openxmlformats.org/officeDocument/2006/relationships/hyperlink" Target="https://drive.google.com/open?id=13nEBKuAxxo5plftPCaXKgIcGanIF4VNS" TargetMode="External"/><Relationship Id="rId441" Type="http://schemas.openxmlformats.org/officeDocument/2006/relationships/hyperlink" Target="https://drive.google.com/open?id=1pR6QB_nmIdqFpRcAM-fwQ9tv6on2S2-7" TargetMode="External"/><Relationship Id="rId483" Type="http://schemas.openxmlformats.org/officeDocument/2006/relationships/hyperlink" Target="https://drive.google.com/open?id=1qPtx-QIz73wsPi2JIo8q4V6svZVoqqcq" TargetMode="External"/><Relationship Id="rId539" Type="http://schemas.openxmlformats.org/officeDocument/2006/relationships/hyperlink" Target="https://drive.google.com/open?id=1bSYC8eR9l5Mwy6eSoV8v6oK3OLVP9WiK" TargetMode="External"/><Relationship Id="rId690" Type="http://schemas.openxmlformats.org/officeDocument/2006/relationships/hyperlink" Target="https://drive.google.com/open?id=1MrSodprnCEEM38wdcbXIxfctc7DC09_-" TargetMode="External"/><Relationship Id="rId704" Type="http://schemas.openxmlformats.org/officeDocument/2006/relationships/hyperlink" Target="https://drive.google.com/open?id=1JadzecLww4rNR7ph8I7UMPTl8HeE-t_F" TargetMode="External"/><Relationship Id="rId746" Type="http://schemas.openxmlformats.org/officeDocument/2006/relationships/hyperlink" Target="mailto:internacionalizacion@endeporte.edu.co" TargetMode="External"/><Relationship Id="rId911" Type="http://schemas.openxmlformats.org/officeDocument/2006/relationships/hyperlink" Target="mailto:comunicaciones@endeporte.edu.co" TargetMode="External"/><Relationship Id="rId1071" Type="http://schemas.openxmlformats.org/officeDocument/2006/relationships/hyperlink" Target="https://drive.google.com/open?id=1orK7zEulcNvR3ftVBeYkA8hBEO5VL83U" TargetMode="External"/><Relationship Id="rId40" Type="http://schemas.openxmlformats.org/officeDocument/2006/relationships/hyperlink" Target="https://drive.google.com/open?id=1QRXbEfYHXiZMg2HZqjSlDPXs9VXZ106h" TargetMode="External"/><Relationship Id="rId136" Type="http://schemas.openxmlformats.org/officeDocument/2006/relationships/hyperlink" Target="mailto:juandavid.correa@endeporte.edu.co" TargetMode="External"/><Relationship Id="rId178" Type="http://schemas.openxmlformats.org/officeDocument/2006/relationships/hyperlink" Target="http://www.fulbright.edu.co/beca-investigador-visitante-colombiano/" TargetMode="External"/><Relationship Id="rId301" Type="http://schemas.openxmlformats.org/officeDocument/2006/relationships/hyperlink" Target="mailto:hernan.gomez@endeporte.edu.co" TargetMode="External"/><Relationship Id="rId343" Type="http://schemas.openxmlformats.org/officeDocument/2006/relationships/hyperlink" Target="http://eventos.unincca.edu.co/" TargetMode="External"/><Relationship Id="rId550" Type="http://schemas.openxmlformats.org/officeDocument/2006/relationships/hyperlink" Target="mailto:sebastian.betancourt@endeporte.edu.co" TargetMode="External"/><Relationship Id="rId788" Type="http://schemas.openxmlformats.org/officeDocument/2006/relationships/hyperlink" Target="mailto:hernan.gomez@endeporte.edu.co" TargetMode="External"/><Relationship Id="rId953" Type="http://schemas.openxmlformats.org/officeDocument/2006/relationships/hyperlink" Target="mailto:yady.salazar@endeporte.edu.co" TargetMode="External"/><Relationship Id="rId995" Type="http://schemas.openxmlformats.org/officeDocument/2006/relationships/hyperlink" Target="https://drive.google.com/open?id=11LDV1e63O7BGsELuB6QLPzBAYfZIrrur" TargetMode="External"/><Relationship Id="rId1029" Type="http://schemas.openxmlformats.org/officeDocument/2006/relationships/hyperlink" Target="https://drive.google.com/open?id=1cv4buuMaeKFFZvrwswCMIJipn-kitwgn" TargetMode="External"/><Relationship Id="rId82" Type="http://schemas.openxmlformats.org/officeDocument/2006/relationships/hyperlink" Target="https://drive.google.com/open?id=1yE_K3C8fsQbTyBh_gfqEoGjzkNddXx7h" TargetMode="External"/><Relationship Id="rId203" Type="http://schemas.openxmlformats.org/officeDocument/2006/relationships/hyperlink" Target="mailto:creditoycartera@endeporte.edu.co" TargetMode="External"/><Relationship Id="rId385" Type="http://schemas.openxmlformats.org/officeDocument/2006/relationships/hyperlink" Target="mailto:juanpablo.arce@endeporte.edu.co" TargetMode="External"/><Relationship Id="rId592" Type="http://schemas.openxmlformats.org/officeDocument/2006/relationships/hyperlink" Target="https://docs.google.com/forms/d/e/1FAIpQLSehunchnRO7qvNVSghM25pRibzfrvDsuWFw38xiHmSmzuz9Hw/viewform" TargetMode="External"/><Relationship Id="rId606" Type="http://schemas.openxmlformats.org/officeDocument/2006/relationships/hyperlink" Target="mailto:comunicaciones@endeporte.edu.co" TargetMode="External"/><Relationship Id="rId648" Type="http://schemas.openxmlformats.org/officeDocument/2006/relationships/hyperlink" Target="mailto:comunicaciones@endeporte.edu.co" TargetMode="External"/><Relationship Id="rId813" Type="http://schemas.openxmlformats.org/officeDocument/2006/relationships/hyperlink" Target="https://forms.gle/xLEruaNSDsfQSzX87" TargetMode="External"/><Relationship Id="rId855" Type="http://schemas.openxmlformats.org/officeDocument/2006/relationships/hyperlink" Target="mailto:isabella.aguirrem@endeporte.edu.co" TargetMode="External"/><Relationship Id="rId1040" Type="http://schemas.openxmlformats.org/officeDocument/2006/relationships/hyperlink" Target="https://drive.google.com/open?id=1MMzv9PdkWGzi9hqSV88lZQXjTDyA2RW0" TargetMode="External"/><Relationship Id="rId245" Type="http://schemas.openxmlformats.org/officeDocument/2006/relationships/hyperlink" Target="mailto:diana.abadia@endeporte.edu.co" TargetMode="External"/><Relationship Id="rId287" Type="http://schemas.openxmlformats.org/officeDocument/2006/relationships/hyperlink" Target="https://drive.google.com/open?id=1O_TuS7feLS2brRL7KKCCn6_oy8LhcHuT" TargetMode="External"/><Relationship Id="rId410" Type="http://schemas.openxmlformats.org/officeDocument/2006/relationships/hyperlink" Target="https://drive.google.com/open?id=1W8scsGdIiFUJo1xyVCRtvpH2p0KCKnnv" TargetMode="External"/><Relationship Id="rId452" Type="http://schemas.openxmlformats.org/officeDocument/2006/relationships/hyperlink" Target="https://drive.google.com/open?id=1u3kBXrICzjyOnMwr55LmwEYj1tiU72bQ" TargetMode="External"/><Relationship Id="rId494" Type="http://schemas.openxmlformats.org/officeDocument/2006/relationships/hyperlink" Target="mailto:mariaa.ordonezd@endeporte.edu.co" TargetMode="External"/><Relationship Id="rId508" Type="http://schemas.openxmlformats.org/officeDocument/2006/relationships/hyperlink" Target="https://youtu.be/F71ewrts8mY" TargetMode="External"/><Relationship Id="rId715" Type="http://schemas.openxmlformats.org/officeDocument/2006/relationships/hyperlink" Target="https://drive.google.com/open?id=1U0p9HdlPmx0WfdV1m9M-4Xt2ssuFP2nz" TargetMode="External"/><Relationship Id="rId897" Type="http://schemas.openxmlformats.org/officeDocument/2006/relationships/hyperlink" Target="https://drive.google.com/open?id=1nsObA_8FVTiTSgf5FH0AdNr2e52IeItz" TargetMode="External"/><Relationship Id="rId922" Type="http://schemas.openxmlformats.org/officeDocument/2006/relationships/hyperlink" Target="mailto:comunicaciones@endeporte.edu.co" TargetMode="External"/><Relationship Id="rId105" Type="http://schemas.openxmlformats.org/officeDocument/2006/relationships/hyperlink" Target="https://twitter.com/Indervalle" TargetMode="External"/><Relationship Id="rId147" Type="http://schemas.openxmlformats.org/officeDocument/2006/relationships/hyperlink" Target="https://drive.google.com/open?id=1BBX0eqFuFNWqp6lHD0rFC9kdb3PM0e51" TargetMode="External"/><Relationship Id="rId312" Type="http://schemas.openxmlformats.org/officeDocument/2006/relationships/hyperlink" Target="mailto:vicky.saavedra@endeporte.edu.co" TargetMode="External"/><Relationship Id="rId354" Type="http://schemas.openxmlformats.org/officeDocument/2006/relationships/hyperlink" Target="mailto:graduados@endeporte.edu.co" TargetMode="External"/><Relationship Id="rId757" Type="http://schemas.openxmlformats.org/officeDocument/2006/relationships/hyperlink" Target="https://drive.google.com/open?id=1_buoPHRyQK5HpT6GpltR52OiV2xruEQC" TargetMode="External"/><Relationship Id="rId799" Type="http://schemas.openxmlformats.org/officeDocument/2006/relationships/hyperlink" Target="https://drive.google.com/open?id=1RxEeDs6qDlTkbdcfqtWDv744jAtms_uh" TargetMode="External"/><Relationship Id="rId964" Type="http://schemas.openxmlformats.org/officeDocument/2006/relationships/hyperlink" Target="mailto:juandavid.correa@endeporte.edu.co" TargetMode="External"/><Relationship Id="rId51" Type="http://schemas.openxmlformats.org/officeDocument/2006/relationships/hyperlink" Target="https://drive.google.com/open?id=1eS6Uuoopo8AKvP8MU9diIMgziqsYjgPK" TargetMode="External"/><Relationship Id="rId93" Type="http://schemas.openxmlformats.org/officeDocument/2006/relationships/hyperlink" Target="mailto:mariaa.ordonezd@endeporte.edu.co" TargetMode="External"/><Relationship Id="rId189" Type="http://schemas.openxmlformats.org/officeDocument/2006/relationships/hyperlink" Target="https://drive.google.com/drive/folders/1zg4CzWUZ3Pbvnugf4yTxEevoA1BouhAC?usp=sharing" TargetMode="External"/><Relationship Id="rId396" Type="http://schemas.openxmlformats.org/officeDocument/2006/relationships/hyperlink" Target="mailto:juandavid.correa@endeporte.edu.co" TargetMode="External"/><Relationship Id="rId561" Type="http://schemas.openxmlformats.org/officeDocument/2006/relationships/hyperlink" Target="https://drive.google.com/open?id=1oUHKjJhqCGNr_2RVawKc95R_OS7lIPgf" TargetMode="External"/><Relationship Id="rId617" Type="http://schemas.openxmlformats.org/officeDocument/2006/relationships/hyperlink" Target="mailto:comunicaciones@endeporte.edu.co" TargetMode="External"/><Relationship Id="rId659" Type="http://schemas.openxmlformats.org/officeDocument/2006/relationships/hyperlink" Target="https://drive.google.com/open?id=15Ik6A49Kg7GR7UAXSIlwAVmqyoaHFg7e" TargetMode="External"/><Relationship Id="rId824" Type="http://schemas.openxmlformats.org/officeDocument/2006/relationships/hyperlink" Target="https://drive.google.com/open?id=1fUbsOojo_UGaKtX2ajDvNlMhDJUg5dNR" TargetMode="External"/><Relationship Id="rId866" Type="http://schemas.openxmlformats.org/officeDocument/2006/relationships/hyperlink" Target="mailto:comunicaciones@endeporte.edu.co" TargetMode="External"/><Relationship Id="rId214" Type="http://schemas.openxmlformats.org/officeDocument/2006/relationships/hyperlink" Target="mailto:comunicaciones@endeporte.edu.co" TargetMode="External"/><Relationship Id="rId256" Type="http://schemas.openxmlformats.org/officeDocument/2006/relationships/hyperlink" Target="mailto:carolina.munozs@endeporte.edu.co" TargetMode="External"/><Relationship Id="rId298" Type="http://schemas.openxmlformats.org/officeDocument/2006/relationships/hyperlink" Target="mailto:juanpablo.arce@endeporte.edu.co" TargetMode="External"/><Relationship Id="rId421" Type="http://schemas.openxmlformats.org/officeDocument/2006/relationships/hyperlink" Target="https://drive.google.com/open?id=15VTg78rgXeFp00YVRxm1PknsWgyAlpSL" TargetMode="External"/><Relationship Id="rId463" Type="http://schemas.openxmlformats.org/officeDocument/2006/relationships/hyperlink" Target="https://drive.google.com/open?id=1EPPnpOQ0bnHwtXOiJnHGHCbqp7iK6oUo" TargetMode="External"/><Relationship Id="rId519" Type="http://schemas.openxmlformats.org/officeDocument/2006/relationships/hyperlink" Target="mailto:internacionalizacion@endeporte.edu.co" TargetMode="External"/><Relationship Id="rId670" Type="http://schemas.openxmlformats.org/officeDocument/2006/relationships/hyperlink" Target="mailto:comunicaciones@endeporte.edu.co" TargetMode="External"/><Relationship Id="rId1051" Type="http://schemas.openxmlformats.org/officeDocument/2006/relationships/hyperlink" Target="https://endeporte.edu.co/publicaciones/1730/caracterizacion-de-los-usuarios/" TargetMode="External"/><Relationship Id="rId116" Type="http://schemas.openxmlformats.org/officeDocument/2006/relationships/hyperlink" Target="mailto:internacionalizacion@endeporte.edu.co" TargetMode="External"/><Relationship Id="rId158" Type="http://schemas.openxmlformats.org/officeDocument/2006/relationships/hyperlink" Target="mailto:comunicaciones@endeporte.edu.co" TargetMode="External"/><Relationship Id="rId323" Type="http://schemas.openxmlformats.org/officeDocument/2006/relationships/hyperlink" Target="mailto:carolina.munozs@endeporte.edu.co" TargetMode="External"/><Relationship Id="rId530" Type="http://schemas.openxmlformats.org/officeDocument/2006/relationships/hyperlink" Target="mailto:internacionalizacion@endeporte.edu.co" TargetMode="External"/><Relationship Id="rId726" Type="http://schemas.openxmlformats.org/officeDocument/2006/relationships/hyperlink" Target="mailto:comunicaciones@endeporte.edu.co" TargetMode="External"/><Relationship Id="rId768" Type="http://schemas.openxmlformats.org/officeDocument/2006/relationships/hyperlink" Target="mailto:cultura@endeporte.edu.co" TargetMode="External"/><Relationship Id="rId933" Type="http://schemas.openxmlformats.org/officeDocument/2006/relationships/hyperlink" Target="mailto:comunicaciones@endeporte.edu.co" TargetMode="External"/><Relationship Id="rId975" Type="http://schemas.openxmlformats.org/officeDocument/2006/relationships/hyperlink" Target="mailto:internacionalizacion@endeporte.edu.co" TargetMode="External"/><Relationship Id="rId1009" Type="http://schemas.openxmlformats.org/officeDocument/2006/relationships/hyperlink" Target="https://drive.google.com/open?id=1D7y2SmeR8eOmGDBGnt0rTX9zm63CxX8g" TargetMode="External"/><Relationship Id="rId20" Type="http://schemas.openxmlformats.org/officeDocument/2006/relationships/hyperlink" Target="mailto:vicky.saavedra@endeporte.edu.co" TargetMode="External"/><Relationship Id="rId62" Type="http://schemas.openxmlformats.org/officeDocument/2006/relationships/hyperlink" Target="mailto:gestioncalidad@endeporte.edu.co" TargetMode="External"/><Relationship Id="rId365" Type="http://schemas.openxmlformats.org/officeDocument/2006/relationships/hyperlink" Target="mailto:carolina.munozs@endeporte.edu.co" TargetMode="External"/><Relationship Id="rId572" Type="http://schemas.openxmlformats.org/officeDocument/2006/relationships/hyperlink" Target="mailto:comunicaciones@endeporte.edu.co" TargetMode="External"/><Relationship Id="rId628" Type="http://schemas.openxmlformats.org/officeDocument/2006/relationships/hyperlink" Target="mailto:diana.abadia@endeporte.edu.co" TargetMode="External"/><Relationship Id="rId835" Type="http://schemas.openxmlformats.org/officeDocument/2006/relationships/hyperlink" Target="https://forms.gle/UiTCYAAgzG3qzC4Q8" TargetMode="External"/><Relationship Id="rId225" Type="http://schemas.openxmlformats.org/officeDocument/2006/relationships/hyperlink" Target="https://docs.google.com/forms/d/e/1FAIpQLScORWQO31sMtgWBnQOfCeCcHbP2BLgH9Sns8fvuoiEvr7CWyQ/viewform" TargetMode="External"/><Relationship Id="rId267" Type="http://schemas.openxmlformats.org/officeDocument/2006/relationships/hyperlink" Target="mailto:hernan.gomez@endeporte.edu.co" TargetMode="External"/><Relationship Id="rId432" Type="http://schemas.openxmlformats.org/officeDocument/2006/relationships/hyperlink" Target="mailto:brigadadeemergencia@endeporte.edu.co" TargetMode="External"/><Relationship Id="rId474" Type="http://schemas.openxmlformats.org/officeDocument/2006/relationships/hyperlink" Target="mailto:mariaa.ordonezd@endeporte.edu.co" TargetMode="External"/><Relationship Id="rId877" Type="http://schemas.openxmlformats.org/officeDocument/2006/relationships/hyperlink" Target="https://drive.google.com/open?id=1850EdoTRYcZ6GkFjCuxqmPi7SCDNJeO1" TargetMode="External"/><Relationship Id="rId1020" Type="http://schemas.openxmlformats.org/officeDocument/2006/relationships/hyperlink" Target="https://drive.google.com/open?id=1hkCuf9G4ZcN_GfOxdl6pRJMwNnVLFMtj" TargetMode="External"/><Relationship Id="rId1062" Type="http://schemas.openxmlformats.org/officeDocument/2006/relationships/hyperlink" Target="https://drive.google.com/open?id=1J1l-Mql6DihAXaN2fBVCN_96PHsc9-zs" TargetMode="External"/><Relationship Id="rId127" Type="http://schemas.openxmlformats.org/officeDocument/2006/relationships/hyperlink" Target="mailto:diego.garcia@endeporte.edu.co" TargetMode="External"/><Relationship Id="rId681" Type="http://schemas.openxmlformats.org/officeDocument/2006/relationships/hyperlink" Target="mailto:katherine.miranda@endeporte.edu.co" TargetMode="External"/><Relationship Id="rId737" Type="http://schemas.openxmlformats.org/officeDocument/2006/relationships/hyperlink" Target="https://drive.google.com/open?id=1vr8ee-6u74gpBiZAaWWstcolr5TtA-Wy" TargetMode="External"/><Relationship Id="rId779" Type="http://schemas.openxmlformats.org/officeDocument/2006/relationships/hyperlink" Target="https://drive.google.com/open?id=1FP1SROle-UP_yjGnlkJSc32MVYsmyz7Y" TargetMode="External"/><Relationship Id="rId902" Type="http://schemas.openxmlformats.org/officeDocument/2006/relationships/hyperlink" Target="mailto:permanenciaestudiantil@endeporte.edu.co" TargetMode="External"/><Relationship Id="rId944" Type="http://schemas.openxmlformats.org/officeDocument/2006/relationships/hyperlink" Target="mailto:carolina.munozs@endeporte.edu.co" TargetMode="External"/><Relationship Id="rId986" Type="http://schemas.openxmlformats.org/officeDocument/2006/relationships/hyperlink" Target="mailto:sebastian.betancourt@endeporte.edu.co" TargetMode="External"/><Relationship Id="rId31" Type="http://schemas.openxmlformats.org/officeDocument/2006/relationships/hyperlink" Target="mailto:carolina.munozs@endeporte.edu.co" TargetMode="External"/><Relationship Id="rId73" Type="http://schemas.openxmlformats.org/officeDocument/2006/relationships/hyperlink" Target="https://teams.microsoft.com/l/meetup-join/19%3ameeting_YmNiNWNjNWEtMTcxYS00ZDJkLTgxZDItYWVjODdmYTA1NDdi%40thread.v2/0?context=%7b%22Tid%22%3a%221e9aabe8-67f8-4f1c-a329-a754e92499ae%22%2c%22Oid%22%3a%229206120c-00c5-4513-b73d-88cce5ff2838%22%7d" TargetMode="External"/><Relationship Id="rId169" Type="http://schemas.openxmlformats.org/officeDocument/2006/relationships/hyperlink" Target="mailto:internacionalizacion@endeporte.edu.co" TargetMode="External"/><Relationship Id="rId334" Type="http://schemas.openxmlformats.org/officeDocument/2006/relationships/hyperlink" Target="mailto:mariaa.ordonezd@endeporte.edu.co" TargetMode="External"/><Relationship Id="rId376" Type="http://schemas.openxmlformats.org/officeDocument/2006/relationships/hyperlink" Target="mailto:diana.abadia@endeporte.edu.co" TargetMode="External"/><Relationship Id="rId541" Type="http://schemas.openxmlformats.org/officeDocument/2006/relationships/hyperlink" Target="mailto:diana.abadia@endeporte.edu.co" TargetMode="External"/><Relationship Id="rId583" Type="http://schemas.openxmlformats.org/officeDocument/2006/relationships/hyperlink" Target="https://drive.google.com/open?id=1PL1G4LsmeWrrVJbFPWStZJ1K1EZa33hy" TargetMode="External"/><Relationship Id="rId639" Type="http://schemas.openxmlformats.org/officeDocument/2006/relationships/hyperlink" Target="mailto:comunicaciones@endeporte.edu.co" TargetMode="External"/><Relationship Id="rId790" Type="http://schemas.openxmlformats.org/officeDocument/2006/relationships/hyperlink" Target="mailto:isabella.aguirrem@endeporte.edu.co" TargetMode="External"/><Relationship Id="rId804" Type="http://schemas.openxmlformats.org/officeDocument/2006/relationships/hyperlink" Target="mailto:jesse.bermudez@endeporte.edu.co" TargetMode="External"/><Relationship Id="rId4" Type="http://schemas.openxmlformats.org/officeDocument/2006/relationships/hyperlink" Target="mailto:daniela.trujillo@endeporte.edu.co" TargetMode="External"/><Relationship Id="rId180" Type="http://schemas.openxmlformats.org/officeDocument/2006/relationships/hyperlink" Target="https://forms.gle/Uxag5zcUv6tpxpfs7" TargetMode="External"/><Relationship Id="rId236" Type="http://schemas.openxmlformats.org/officeDocument/2006/relationships/hyperlink" Target="https://admission.umontreal.ca/admission/preparation-de-la-demande/respecter-les-dates-limites-de-depot/" TargetMode="External"/><Relationship Id="rId278" Type="http://schemas.openxmlformats.org/officeDocument/2006/relationships/hyperlink" Target="mailto:carolina.munozs@endeporte.edu.co" TargetMode="External"/><Relationship Id="rId401" Type="http://schemas.openxmlformats.org/officeDocument/2006/relationships/hyperlink" Target="https://drive.google.com/open?id=1RDu--lFnbldk4r4_0t0E193KGrN8jglM" TargetMode="External"/><Relationship Id="rId443" Type="http://schemas.openxmlformats.org/officeDocument/2006/relationships/hyperlink" Target="https://forms.gle/eaRVX7ijeV5YcVGq5" TargetMode="External"/><Relationship Id="rId650" Type="http://schemas.openxmlformats.org/officeDocument/2006/relationships/hyperlink" Target="mailto:comunicaciones@endeporte.edu.co" TargetMode="External"/><Relationship Id="rId846" Type="http://schemas.openxmlformats.org/officeDocument/2006/relationships/hyperlink" Target="https://drive.google.com/open?id=1z-sG_GZ4BFeSLhGd-UNLOAl-KlG3gi7C" TargetMode="External"/><Relationship Id="rId888" Type="http://schemas.openxmlformats.org/officeDocument/2006/relationships/hyperlink" Target="mailto:luz.aguirre@endeporte.edu.co" TargetMode="External"/><Relationship Id="rId1031" Type="http://schemas.openxmlformats.org/officeDocument/2006/relationships/hyperlink" Target="https://drive.google.com/open?id=1wW5X3SFvVnB5gPgJSJGjA7YZcebIIGQi" TargetMode="External"/><Relationship Id="rId303" Type="http://schemas.openxmlformats.org/officeDocument/2006/relationships/hyperlink" Target="https://drive.google.com/open?id=1k336QYpXnMn-19u3BRf0utgu2RAxTeIk" TargetMode="External"/><Relationship Id="rId485" Type="http://schemas.openxmlformats.org/officeDocument/2006/relationships/hyperlink" Target="https://forms.gle/WYhbzs5AGZxDtPyQA" TargetMode="External"/><Relationship Id="rId692" Type="http://schemas.openxmlformats.org/officeDocument/2006/relationships/hyperlink" Target="https://drive.google.com/open?id=170Lmgd1RJFIqJNUDkF19tF3TCSTGIA9L" TargetMode="External"/><Relationship Id="rId706" Type="http://schemas.openxmlformats.org/officeDocument/2006/relationships/hyperlink" Target="mailto:comunicaciones@endeporte.edu.co" TargetMode="External"/><Relationship Id="rId748" Type="http://schemas.openxmlformats.org/officeDocument/2006/relationships/hyperlink" Target="mailto:yiseth.mosquera@endeporte.edu.co" TargetMode="External"/><Relationship Id="rId913" Type="http://schemas.openxmlformats.org/officeDocument/2006/relationships/hyperlink" Target="https://drive.google.com/open?id=1GUG1aRasf8A0m-RuXjh5z6lr7FpdKwuG" TargetMode="External"/><Relationship Id="rId955" Type="http://schemas.openxmlformats.org/officeDocument/2006/relationships/hyperlink" Target="mailto:sebastian.betancourt@endeporte.edu.co" TargetMode="External"/><Relationship Id="rId42" Type="http://schemas.openxmlformats.org/officeDocument/2006/relationships/hyperlink" Target="https://drive.google.com/open?id=1OedGQ3aIfgWpVFKxmQyL5wWcLB3O8c9y" TargetMode="External"/><Relationship Id="rId84" Type="http://schemas.openxmlformats.org/officeDocument/2006/relationships/hyperlink" Target="https://drive.google.com/open?id=1-7ZkL2WARm4jpiSuG0SGMrjjx2fJ4lRk" TargetMode="External"/><Relationship Id="rId138" Type="http://schemas.openxmlformats.org/officeDocument/2006/relationships/hyperlink" Target="mailto:juandavid.correa@endeporte.edu.co" TargetMode="External"/><Relationship Id="rId345" Type="http://schemas.openxmlformats.org/officeDocument/2006/relationships/hyperlink" Target="mailto:mariaa.ordonezd@endeporte.edu.co" TargetMode="External"/><Relationship Id="rId387" Type="http://schemas.openxmlformats.org/officeDocument/2006/relationships/hyperlink" Target="mailto:hernan.gomez@endeporte.edu.co" TargetMode="External"/><Relationship Id="rId510" Type="http://schemas.openxmlformats.org/officeDocument/2006/relationships/hyperlink" Target="https://drive.google.com/open?id=1KY0zxKNxitLG779LK6n1k2thJQUktj_5" TargetMode="External"/><Relationship Id="rId552" Type="http://schemas.openxmlformats.org/officeDocument/2006/relationships/hyperlink" Target="mailto:cultura@endeporte.edu.co" TargetMode="External"/><Relationship Id="rId594" Type="http://schemas.openxmlformats.org/officeDocument/2006/relationships/hyperlink" Target="mailto:centrodeidiomas@endeporte.edu.co" TargetMode="External"/><Relationship Id="rId608" Type="http://schemas.openxmlformats.org/officeDocument/2006/relationships/hyperlink" Target="mailto:cenoide.lopez@endeporte.edu.co" TargetMode="External"/><Relationship Id="rId815" Type="http://schemas.openxmlformats.org/officeDocument/2006/relationships/hyperlink" Target="mailto:angelica.orozcor@endeporte.edu.co" TargetMode="External"/><Relationship Id="rId997" Type="http://schemas.openxmlformats.org/officeDocument/2006/relationships/hyperlink" Target="https://drive.google.com/open?id=1tpovH6T-lI59TJnDYmFL94U8h3iiSJil" TargetMode="External"/><Relationship Id="rId191" Type="http://schemas.openxmlformats.org/officeDocument/2006/relationships/hyperlink" Target="mailto:mariaa.ordonezd@endeporte.edu.co" TargetMode="External"/><Relationship Id="rId205" Type="http://schemas.openxmlformats.org/officeDocument/2006/relationships/hyperlink" Target="https://youtu.be/FGPL75FdchE" TargetMode="External"/><Relationship Id="rId247" Type="http://schemas.openxmlformats.org/officeDocument/2006/relationships/hyperlink" Target="https://bit.ly/36lOfMR" TargetMode="External"/><Relationship Id="rId412" Type="http://schemas.openxmlformats.org/officeDocument/2006/relationships/hyperlink" Target="mailto:diana.abadia@endeporte.edu.co" TargetMode="External"/><Relationship Id="rId857" Type="http://schemas.openxmlformats.org/officeDocument/2006/relationships/hyperlink" Target="https://drive.google.com/open?id=1U99RU_4UsSuMQZYLTNGvfFYXMsHv2PpO" TargetMode="External"/><Relationship Id="rId899" Type="http://schemas.openxmlformats.org/officeDocument/2006/relationships/hyperlink" Target="https://drive.google.com/open?id=13rhDPqIm2FScDXioH_Pztw1NzBt_lJ-J" TargetMode="External"/><Relationship Id="rId1000" Type="http://schemas.openxmlformats.org/officeDocument/2006/relationships/hyperlink" Target="https://drive.google.com/open?id=10j_zWUDc-qEePBJ1_GjtHsGHYg4ea00H" TargetMode="External"/><Relationship Id="rId1042" Type="http://schemas.openxmlformats.org/officeDocument/2006/relationships/hyperlink" Target="https://drive.google.com/open?id=1cSRj6aa6uadpG0SN95UxcnKGKbhb3siI" TargetMode="External"/><Relationship Id="rId107" Type="http://schemas.openxmlformats.org/officeDocument/2006/relationships/hyperlink" Target="mailto:carolina.munozs@endeporte.edu.co" TargetMode="External"/><Relationship Id="rId289" Type="http://schemas.openxmlformats.org/officeDocument/2006/relationships/hyperlink" Target="https://www.iesalc.unesco.org/los-futuros-de-la-educacion-superior/consulta-publica/" TargetMode="External"/><Relationship Id="rId454" Type="http://schemas.openxmlformats.org/officeDocument/2006/relationships/hyperlink" Target="mailto:lina.velez@endeporte.edu.co" TargetMode="External"/><Relationship Id="rId496" Type="http://schemas.openxmlformats.org/officeDocument/2006/relationships/hyperlink" Target="mailto:mariaa.ordonezd@endeporte.edu.co" TargetMode="External"/><Relationship Id="rId661" Type="http://schemas.openxmlformats.org/officeDocument/2006/relationships/hyperlink" Target="https://drive.google.com/open?id=1QiDOI2Cfz_PbfusnOLV-vmnqx9EqBAJR" TargetMode="External"/><Relationship Id="rId717" Type="http://schemas.openxmlformats.org/officeDocument/2006/relationships/hyperlink" Target="mailto:mclaudia.arbelaez@endeporte.edu.co" TargetMode="External"/><Relationship Id="rId759" Type="http://schemas.openxmlformats.org/officeDocument/2006/relationships/hyperlink" Target="mailto:gildardo.scarpetta@endeporte.edu.co" TargetMode="External"/><Relationship Id="rId924" Type="http://schemas.openxmlformats.org/officeDocument/2006/relationships/hyperlink" Target="https://drive.google.com/open?id=1PP5tYd4j3RInAaOPqTbhxa5H7Gp6YPtZ" TargetMode="External"/><Relationship Id="rId966" Type="http://schemas.openxmlformats.org/officeDocument/2006/relationships/hyperlink" Target="https://drive.google.com/open?id=1ETKhGIlCrmNIl4Vp9H2ontAzxTnKEHsG" TargetMode="External"/><Relationship Id="rId11" Type="http://schemas.openxmlformats.org/officeDocument/2006/relationships/hyperlink" Target="mailto:mariaa.ordonezd@endeporte.edu.co" TargetMode="External"/><Relationship Id="rId53" Type="http://schemas.openxmlformats.org/officeDocument/2006/relationships/hyperlink" Target="mailto:shirley.manrique@endeporte.edu.co" TargetMode="External"/><Relationship Id="rId149" Type="http://schemas.openxmlformats.org/officeDocument/2006/relationships/hyperlink" Target="mailto:diana.gomez@endeporte.edu.co" TargetMode="External"/><Relationship Id="rId314" Type="http://schemas.openxmlformats.org/officeDocument/2006/relationships/hyperlink" Target="mailto:bienestaruniv@endeporte.edu.co" TargetMode="External"/><Relationship Id="rId356" Type="http://schemas.openxmlformats.org/officeDocument/2006/relationships/hyperlink" Target="mailto:diana.abadia@endeporte.edu.co" TargetMode="External"/><Relationship Id="rId398" Type="http://schemas.openxmlformats.org/officeDocument/2006/relationships/hyperlink" Target="mailto:hernan.gomez@endeporte.edu.co" TargetMode="External"/><Relationship Id="rId521" Type="http://schemas.openxmlformats.org/officeDocument/2006/relationships/hyperlink" Target="mailto:carolina.munozs@endeporte.edu.co" TargetMode="External"/><Relationship Id="rId563" Type="http://schemas.openxmlformats.org/officeDocument/2006/relationships/hyperlink" Target="https://drive.google.com/open?id=1Bp28N_pRtT6VNCpk12JCGIuCJgVN8tFg" TargetMode="External"/><Relationship Id="rId619" Type="http://schemas.openxmlformats.org/officeDocument/2006/relationships/hyperlink" Target="https://drive.google.com/open?id=16ylKeFpfsDLQ3EGiN0JacAescQbETvi2" TargetMode="External"/><Relationship Id="rId770" Type="http://schemas.openxmlformats.org/officeDocument/2006/relationships/hyperlink" Target="mailto:permanenciaestudiantil@endeporte.edu.co" TargetMode="External"/><Relationship Id="rId95" Type="http://schemas.openxmlformats.org/officeDocument/2006/relationships/hyperlink" Target="mailto:mariaa.ordonezd@endeporte.edu.co" TargetMode="External"/><Relationship Id="rId160" Type="http://schemas.openxmlformats.org/officeDocument/2006/relationships/hyperlink" Target="mailto:comunicaciones@endeporte.edu.co" TargetMode="External"/><Relationship Id="rId216" Type="http://schemas.openxmlformats.org/officeDocument/2006/relationships/hyperlink" Target="mailto:diana.abadia@endeporte.edu.co" TargetMode="External"/><Relationship Id="rId423" Type="http://schemas.openxmlformats.org/officeDocument/2006/relationships/hyperlink" Target="mailto:comunicaciones@endeporte.edu.co" TargetMode="External"/><Relationship Id="rId826" Type="http://schemas.openxmlformats.org/officeDocument/2006/relationships/hyperlink" Target="https://drive.google.com/open?id=1QeGDjuy66plxWTepBe-D9pkcfYUmIwy9" TargetMode="External"/><Relationship Id="rId868" Type="http://schemas.openxmlformats.org/officeDocument/2006/relationships/hyperlink" Target="mailto:secretariageneral@endeporte.edu.co" TargetMode="External"/><Relationship Id="rId1011" Type="http://schemas.openxmlformats.org/officeDocument/2006/relationships/hyperlink" Target="https://drive.google.com/open?id=1k4WCKgU96SOO0yj3ubloz60mOh6wIPsR" TargetMode="External"/><Relationship Id="rId1053" Type="http://schemas.openxmlformats.org/officeDocument/2006/relationships/hyperlink" Target="https://drive.google.com/open?id=1GEaozpbHywiJfaDyQgSsLusoyCUXKlH1" TargetMode="External"/><Relationship Id="rId258" Type="http://schemas.openxmlformats.org/officeDocument/2006/relationships/hyperlink" Target="https://drive.google.com/open?id=1iLlj1z52hDaOJDByDC-BrMHf-BaRhASq" TargetMode="External"/><Relationship Id="rId465" Type="http://schemas.openxmlformats.org/officeDocument/2006/relationships/hyperlink" Target="https://forms.gle/tds6pH2sBE2dybVu6" TargetMode="External"/><Relationship Id="rId630" Type="http://schemas.openxmlformats.org/officeDocument/2006/relationships/hyperlink" Target="https://drive.google.com/open?id=1GS5H-JaVL5SuWZRTexmHON9eOhNGALek" TargetMode="External"/><Relationship Id="rId672" Type="http://schemas.openxmlformats.org/officeDocument/2006/relationships/hyperlink" Target="mailto:comunicaciones@endeporte.edu.co" TargetMode="External"/><Relationship Id="rId728" Type="http://schemas.openxmlformats.org/officeDocument/2006/relationships/hyperlink" Target="mailto:cultura@endeporte.edu.co" TargetMode="External"/><Relationship Id="rId935" Type="http://schemas.openxmlformats.org/officeDocument/2006/relationships/hyperlink" Target="https://drive.google.com/open?id=1gHvtkk4iXjGNa1zAYN39tjrQhVJ4jJsM" TargetMode="External"/><Relationship Id="rId22" Type="http://schemas.openxmlformats.org/officeDocument/2006/relationships/hyperlink" Target="https://drive.google.com/open?id=12kAg6fl9iJXRBqR2WcaMtbWVxa_uajoq" TargetMode="External"/><Relationship Id="rId64" Type="http://schemas.openxmlformats.org/officeDocument/2006/relationships/hyperlink" Target="mailto:yiseth.mosquera@endeporte.edu.co" TargetMode="External"/><Relationship Id="rId118" Type="http://schemas.openxmlformats.org/officeDocument/2006/relationships/hyperlink" Target="mailto:carolina.munozs@endeporte.edu.co" TargetMode="External"/><Relationship Id="rId325" Type="http://schemas.openxmlformats.org/officeDocument/2006/relationships/hyperlink" Target="https://drive.google.com/open?id=1lk-jEpHlD9QBuDvAHA0cl6MRCUnGR-cP" TargetMode="External"/><Relationship Id="rId367" Type="http://schemas.openxmlformats.org/officeDocument/2006/relationships/hyperlink" Target="mailto:brigadadeemergencia@endeporte.edu.co" TargetMode="External"/><Relationship Id="rId532" Type="http://schemas.openxmlformats.org/officeDocument/2006/relationships/hyperlink" Target="https://app.brazenconnect.com/a/BMI/e/nODmK/login?&amp;_ga=2.213547985.477333460.1633108752-769451714.1633108752" TargetMode="External"/><Relationship Id="rId574" Type="http://schemas.openxmlformats.org/officeDocument/2006/relationships/hyperlink" Target="https://drive.google.com/open?id=1h_ca-IGSWUR_tD1LunC1-_j61BAZzFr7" TargetMode="External"/><Relationship Id="rId977" Type="http://schemas.openxmlformats.org/officeDocument/2006/relationships/hyperlink" Target="mailto:cultura@endeporte.edu.co" TargetMode="External"/><Relationship Id="rId171" Type="http://schemas.openxmlformats.org/officeDocument/2006/relationships/hyperlink" Target="https://drive.google.com/open?id=1oFCGJFz_PMhk2vnDiiyPhsJTWsGt5qMX" TargetMode="External"/><Relationship Id="rId227" Type="http://schemas.openxmlformats.org/officeDocument/2006/relationships/hyperlink" Target="mailto:mariaa.ordonezd@endeporte.edu.co" TargetMode="External"/><Relationship Id="rId781" Type="http://schemas.openxmlformats.org/officeDocument/2006/relationships/hyperlink" Target="https://drive.google.com/open?id=1tVnlcY-0xYrg7hSxqounKiRBPU8-MY6A" TargetMode="External"/><Relationship Id="rId837" Type="http://schemas.openxmlformats.org/officeDocument/2006/relationships/hyperlink" Target="mailto:graduados@endeporte.edu.co" TargetMode="External"/><Relationship Id="rId879" Type="http://schemas.openxmlformats.org/officeDocument/2006/relationships/hyperlink" Target="https://drive.google.com/open?id=1ayW4tmJc_HXlTLwemAuOwQBgmIzWvzd6" TargetMode="External"/><Relationship Id="rId1022" Type="http://schemas.openxmlformats.org/officeDocument/2006/relationships/hyperlink" Target="https://drive.google.com/open?id=16wM59qA0rFHSUowbP8nwvcG4JYE_wOdZ" TargetMode="External"/><Relationship Id="rId269" Type="http://schemas.openxmlformats.org/officeDocument/2006/relationships/hyperlink" Target="mailto:internacionalizacion@endeporte.edu.co" TargetMode="External"/><Relationship Id="rId434" Type="http://schemas.openxmlformats.org/officeDocument/2006/relationships/hyperlink" Target="mailto:permanenciaestudiantil@endeporte.edu.co" TargetMode="External"/><Relationship Id="rId476" Type="http://schemas.openxmlformats.org/officeDocument/2006/relationships/hyperlink" Target="https://drive.google.com/open?id=1RjEaPq4OyhfqstUHrjL-fdDSB6jwa_Y0" TargetMode="External"/><Relationship Id="rId641" Type="http://schemas.openxmlformats.org/officeDocument/2006/relationships/hyperlink" Target="mailto:mariaa.ordonezd@endeporte.edu.co" TargetMode="External"/><Relationship Id="rId683" Type="http://schemas.openxmlformats.org/officeDocument/2006/relationships/hyperlink" Target="mailto:daniela.grajales@endeporte.edu.co" TargetMode="External"/><Relationship Id="rId739" Type="http://schemas.openxmlformats.org/officeDocument/2006/relationships/hyperlink" Target="mailto:comunicaciones@endeporte.edu.co" TargetMode="External"/><Relationship Id="rId890" Type="http://schemas.openxmlformats.org/officeDocument/2006/relationships/hyperlink" Target="mailto:daniela.grajales@endeporte.edu.co" TargetMode="External"/><Relationship Id="rId904" Type="http://schemas.openxmlformats.org/officeDocument/2006/relationships/hyperlink" Target="mailto:cristhian.soto@endeporte.edu.co" TargetMode="External"/><Relationship Id="rId1064" Type="http://schemas.openxmlformats.org/officeDocument/2006/relationships/hyperlink" Target="https://forms.gle/FSB8zgeYStrh8akG7" TargetMode="External"/><Relationship Id="rId33" Type="http://schemas.openxmlformats.org/officeDocument/2006/relationships/hyperlink" Target="mailto:internacionalizacion@endeporte.edu.co" TargetMode="External"/><Relationship Id="rId129" Type="http://schemas.openxmlformats.org/officeDocument/2006/relationships/hyperlink" Target="https://drive.google.com/open?id=1s62OL3dqpz4eaj7HS3gmjgQDwAOe_Xv0" TargetMode="External"/><Relationship Id="rId280" Type="http://schemas.openxmlformats.org/officeDocument/2006/relationships/hyperlink" Target="mailto:internacionalizacion@endeporte.edu.co" TargetMode="External"/><Relationship Id="rId336" Type="http://schemas.openxmlformats.org/officeDocument/2006/relationships/hyperlink" Target="mailto:mariaa.ordonezd@endeporte.edu.co" TargetMode="External"/><Relationship Id="rId501" Type="http://schemas.openxmlformats.org/officeDocument/2006/relationships/hyperlink" Target="mailto:juandavid.correa@endeporte.edu.co" TargetMode="External"/><Relationship Id="rId543" Type="http://schemas.openxmlformats.org/officeDocument/2006/relationships/hyperlink" Target="mailto:diana.abadia@endeporte.edu.co" TargetMode="External"/><Relationship Id="rId946" Type="http://schemas.openxmlformats.org/officeDocument/2006/relationships/hyperlink" Target="mailto:juanpablo.arce@endeporte.edu.co" TargetMode="External"/><Relationship Id="rId988" Type="http://schemas.openxmlformats.org/officeDocument/2006/relationships/hyperlink" Target="mailto:permanenciaestudiantil@endeporte.edu.co" TargetMode="External"/><Relationship Id="rId75" Type="http://schemas.openxmlformats.org/officeDocument/2006/relationships/hyperlink" Target="mailto:diego.garcia@endeporte.edu.co" TargetMode="External"/><Relationship Id="rId140" Type="http://schemas.openxmlformats.org/officeDocument/2006/relationships/hyperlink" Target="mailto:hernan.gomez@endeporte.edu.co" TargetMode="External"/><Relationship Id="rId182" Type="http://schemas.openxmlformats.org/officeDocument/2006/relationships/hyperlink" Target="mailto:diego.garcia@endeporte.edu.co" TargetMode="External"/><Relationship Id="rId378" Type="http://schemas.openxmlformats.org/officeDocument/2006/relationships/hyperlink" Target="mailto:carolina.munozs@endeporte.edu.co" TargetMode="External"/><Relationship Id="rId403" Type="http://schemas.openxmlformats.org/officeDocument/2006/relationships/hyperlink" Target="https://drive.google.com/open?id=15Yft9q5GoM1bp4hxemBaFDQiJXeDvy7E" TargetMode="External"/><Relationship Id="rId585" Type="http://schemas.openxmlformats.org/officeDocument/2006/relationships/hyperlink" Target="mailto:isabel.selada@endeporte.edu.co" TargetMode="External"/><Relationship Id="rId750" Type="http://schemas.openxmlformats.org/officeDocument/2006/relationships/hyperlink" Target="mailto:mariaa.ordonezd@endeporte.edu.co" TargetMode="External"/><Relationship Id="rId792" Type="http://schemas.openxmlformats.org/officeDocument/2006/relationships/hyperlink" Target="mailto:secretariageneral@endeporte.edu.co" TargetMode="External"/><Relationship Id="rId806" Type="http://schemas.openxmlformats.org/officeDocument/2006/relationships/hyperlink" Target="https://drive.google.com/open?id=1NfUNRRrVXB_vX-NllkCn3N4jFEaB0TcZ" TargetMode="External"/><Relationship Id="rId848" Type="http://schemas.openxmlformats.org/officeDocument/2006/relationships/hyperlink" Target="mailto:internacionalizacion@endeporte.edu.co" TargetMode="External"/><Relationship Id="rId1033" Type="http://schemas.openxmlformats.org/officeDocument/2006/relationships/hyperlink" Target="https://drive.google.com/open?id=1YV_qQC-MKFpUJ_RhPmXdF9Xg4jlBupVG" TargetMode="External"/><Relationship Id="rId6" Type="http://schemas.openxmlformats.org/officeDocument/2006/relationships/hyperlink" Target="mailto:sandra.zuniga@endeporte.edu.co" TargetMode="External"/><Relationship Id="rId238" Type="http://schemas.openxmlformats.org/officeDocument/2006/relationships/hyperlink" Target="mailto:internacionalizacion@endeporte.edu.co" TargetMode="External"/><Relationship Id="rId445" Type="http://schemas.openxmlformats.org/officeDocument/2006/relationships/hyperlink" Target="mailto:cultura@endeporte.edu.co" TargetMode="External"/><Relationship Id="rId487" Type="http://schemas.openxmlformats.org/officeDocument/2006/relationships/hyperlink" Target="mailto:comunicaciones@endeporte.edu.co" TargetMode="External"/><Relationship Id="rId610" Type="http://schemas.openxmlformats.org/officeDocument/2006/relationships/hyperlink" Target="mailto:cultura@endeporte.edu.co" TargetMode="External"/><Relationship Id="rId652" Type="http://schemas.openxmlformats.org/officeDocument/2006/relationships/hyperlink" Target="mailto:comunicaciones@endeporte.edu.co" TargetMode="External"/><Relationship Id="rId694" Type="http://schemas.openxmlformats.org/officeDocument/2006/relationships/hyperlink" Target="mailto:comunicaciones@endeporte.edu.co" TargetMode="External"/><Relationship Id="rId708" Type="http://schemas.openxmlformats.org/officeDocument/2006/relationships/hyperlink" Target="mailto:comunicaciones@endeporte.edu.co" TargetMode="External"/><Relationship Id="rId915" Type="http://schemas.openxmlformats.org/officeDocument/2006/relationships/hyperlink" Target="https://drive.google.com/open?id=1qHT30u86W51FpIHhDGjPY1Fa8Aff6lKB" TargetMode="External"/><Relationship Id="rId291" Type="http://schemas.openxmlformats.org/officeDocument/2006/relationships/hyperlink" Target="mailto:juandavid.correa@endeporte.edu.co" TargetMode="External"/><Relationship Id="rId305" Type="http://schemas.openxmlformats.org/officeDocument/2006/relationships/hyperlink" Target="https://drive.google.com/open?id=1vYz4ZWYt7KamKIGAIoQRCEeuicP8owmK" TargetMode="External"/><Relationship Id="rId347" Type="http://schemas.openxmlformats.org/officeDocument/2006/relationships/hyperlink" Target="mailto:mariaa.ordonezd@endeporte.edu.co" TargetMode="External"/><Relationship Id="rId512" Type="http://schemas.openxmlformats.org/officeDocument/2006/relationships/hyperlink" Target="https://drive.google.com/open?id=1ZEamxyHqeSO3VqD7cBaGFwu5DlbYKXqr" TargetMode="External"/><Relationship Id="rId957" Type="http://schemas.openxmlformats.org/officeDocument/2006/relationships/hyperlink" Target="mailto:lina.velez@endeporte.edu.co" TargetMode="External"/><Relationship Id="rId999" Type="http://schemas.openxmlformats.org/officeDocument/2006/relationships/hyperlink" Target="https://drive.google.com/open?id=1x4YbOoa65c9Z943Km-xW4ynkwNOqqh9W" TargetMode="External"/><Relationship Id="rId44" Type="http://schemas.openxmlformats.org/officeDocument/2006/relationships/hyperlink" Target="https://teams.microsoft.com/l/meetup-join/19%3ameeting_NTNkMThjM2YtZTZlNi00YmIyLTg0ZWYtNzRiNTAxNmI5MWQy%40thread.v2/0?context=%7b%22Tid%22%3a%228c28de3c-6c8e-40a2-beec-bd8827b92802%22%2c%22Oid%22%3a%22b3c3d836-0939-4b2a-973e-02b57b575669%22%7d" TargetMode="External"/><Relationship Id="rId86" Type="http://schemas.openxmlformats.org/officeDocument/2006/relationships/hyperlink" Target="mailto:inclusionbienestar@endeporte.edu.co" TargetMode="External"/><Relationship Id="rId151" Type="http://schemas.openxmlformats.org/officeDocument/2006/relationships/hyperlink" Target="https://drive.google.com/open?id=1bOn4fjtjVVvRisXZ5ffTpoATX6sQ2x_r" TargetMode="External"/><Relationship Id="rId389" Type="http://schemas.openxmlformats.org/officeDocument/2006/relationships/hyperlink" Target="mailto:juanpablo.arce@endeporte.edu.co" TargetMode="External"/><Relationship Id="rId554" Type="http://schemas.openxmlformats.org/officeDocument/2006/relationships/hyperlink" Target="mailto:cristhian.soto@endeporte.edu.co" TargetMode="External"/><Relationship Id="rId596" Type="http://schemas.openxmlformats.org/officeDocument/2006/relationships/hyperlink" Target="mailto:graduados@endeporte.edu.co" TargetMode="External"/><Relationship Id="rId761" Type="http://schemas.openxmlformats.org/officeDocument/2006/relationships/hyperlink" Target="mailto:comunicaciones@endeporte.edu.co" TargetMode="External"/><Relationship Id="rId817" Type="http://schemas.openxmlformats.org/officeDocument/2006/relationships/hyperlink" Target="mailto:angelica.orozcor@endeporte.edu.co" TargetMode="External"/><Relationship Id="rId859" Type="http://schemas.openxmlformats.org/officeDocument/2006/relationships/hyperlink" Target="https://drive.google.com/open?id=1sK0nmIcR_soL4anKGtCB1nq51BCF40ch" TargetMode="External"/><Relationship Id="rId1002" Type="http://schemas.openxmlformats.org/officeDocument/2006/relationships/hyperlink" Target="https://drive.google.com/open?id=1BoU_eIFULTJ_HVaG3fvss9fIVwZCdY1v" TargetMode="External"/><Relationship Id="rId193" Type="http://schemas.openxmlformats.org/officeDocument/2006/relationships/hyperlink" Target="mailto:mariaa.ordonezd@endeporte.edu.co" TargetMode="External"/><Relationship Id="rId207" Type="http://schemas.openxmlformats.org/officeDocument/2006/relationships/hyperlink" Target="mailto:postgradosfacsalud@endeporte.edu.co" TargetMode="External"/><Relationship Id="rId249" Type="http://schemas.openxmlformats.org/officeDocument/2006/relationships/hyperlink" Target="mailto:diana.abadia@endeporte.edu.co" TargetMode="External"/><Relationship Id="rId414" Type="http://schemas.openxmlformats.org/officeDocument/2006/relationships/hyperlink" Target="mailto:diana.abadia@endeporte.edu.co" TargetMode="External"/><Relationship Id="rId456" Type="http://schemas.openxmlformats.org/officeDocument/2006/relationships/hyperlink" Target="mailto:shirley.manrique@endeporte.edu.co" TargetMode="External"/><Relationship Id="rId498" Type="http://schemas.openxmlformats.org/officeDocument/2006/relationships/hyperlink" Target="mailto:comunicaciones@endeporte.edu.co" TargetMode="External"/><Relationship Id="rId621" Type="http://schemas.openxmlformats.org/officeDocument/2006/relationships/hyperlink" Target="https://drive.google.com/open?id=1Wy2YlkQ73qg3FmiJKdmOXB2b0PTZh2bq" TargetMode="External"/><Relationship Id="rId663" Type="http://schemas.openxmlformats.org/officeDocument/2006/relationships/hyperlink" Target="mailto:julian.acosta@endeporte.edu.co" TargetMode="External"/><Relationship Id="rId870" Type="http://schemas.openxmlformats.org/officeDocument/2006/relationships/hyperlink" Target="mailto:comunicaciones@endeporte.edu.co" TargetMode="External"/><Relationship Id="rId1044" Type="http://schemas.openxmlformats.org/officeDocument/2006/relationships/hyperlink" Target="https://drive.google.com/open?id=1bvsiqEaDpgyyjfrvQ6AHg1wrTWeWP9Qk" TargetMode="External"/><Relationship Id="rId13" Type="http://schemas.openxmlformats.org/officeDocument/2006/relationships/hyperlink" Target="mailto:comunicaciones@endeporte.edu.co" TargetMode="External"/><Relationship Id="rId109" Type="http://schemas.openxmlformats.org/officeDocument/2006/relationships/hyperlink" Target="mailto:cultura@endeporte.edu.co" TargetMode="External"/><Relationship Id="rId260" Type="http://schemas.openxmlformats.org/officeDocument/2006/relationships/hyperlink" Target="mailto:ricardo.rengifo@endeporte.edu.co" TargetMode="External"/><Relationship Id="rId316" Type="http://schemas.openxmlformats.org/officeDocument/2006/relationships/hyperlink" Target="mailto:comunicaciones@endeporte.edu.co" TargetMode="External"/><Relationship Id="rId523" Type="http://schemas.openxmlformats.org/officeDocument/2006/relationships/hyperlink" Target="https://drive.google.com/open?id=1cfxbpYW50ZqrVtpJmGdKxKIJAQ4dF_Zc" TargetMode="External"/><Relationship Id="rId719" Type="http://schemas.openxmlformats.org/officeDocument/2006/relationships/hyperlink" Target="mailto:mclaudia.arbelaez@endeporte.edu.co" TargetMode="External"/><Relationship Id="rId926" Type="http://schemas.openxmlformats.org/officeDocument/2006/relationships/hyperlink" Target="https://drive.google.com/open?id=1lSkI0tbzBe_p73Y-Mc20AoA9eE5JKRQ-" TargetMode="External"/><Relationship Id="rId968" Type="http://schemas.openxmlformats.org/officeDocument/2006/relationships/hyperlink" Target="https://drive.google.com/open?id=1bodHArMHV-pB-6kUQ1mbHyQhILF5PN9g" TargetMode="External"/><Relationship Id="rId55" Type="http://schemas.openxmlformats.org/officeDocument/2006/relationships/hyperlink" Target="mailto:inclusionbienestar@endeporte.edu.co" TargetMode="External"/><Relationship Id="rId97" Type="http://schemas.openxmlformats.org/officeDocument/2006/relationships/hyperlink" Target="mailto:diana.abadia@endeporte.edu.co" TargetMode="External"/><Relationship Id="rId120" Type="http://schemas.openxmlformats.org/officeDocument/2006/relationships/hyperlink" Target="https://drive.google.com/open?id=1ZBtBspOAxvHArk9SC14Nd4W-kObi2lRe6PwTsRBhXk8" TargetMode="External"/><Relationship Id="rId358" Type="http://schemas.openxmlformats.org/officeDocument/2006/relationships/hyperlink" Target="https://drive.google.com/open?id=104djvcobtXB8embnd7OHPEELufolseGd" TargetMode="External"/><Relationship Id="rId565" Type="http://schemas.openxmlformats.org/officeDocument/2006/relationships/hyperlink" Target="mailto:pedagogia@endeporte.edu.co" TargetMode="External"/><Relationship Id="rId730" Type="http://schemas.openxmlformats.org/officeDocument/2006/relationships/hyperlink" Target="mailto:carolina.munozs@endeporte.edu.co" TargetMode="External"/><Relationship Id="rId772" Type="http://schemas.openxmlformats.org/officeDocument/2006/relationships/hyperlink" Target="mailto:secretariageneral@endeporte.edu.co" TargetMode="External"/><Relationship Id="rId828" Type="http://schemas.openxmlformats.org/officeDocument/2006/relationships/hyperlink" Target="https://drive.google.com/open?id=1REr64imf3n-2Y8OGZwPC08SVSe-XhUSx" TargetMode="External"/><Relationship Id="rId1013" Type="http://schemas.openxmlformats.org/officeDocument/2006/relationships/hyperlink" Target="https://drive.google.com/open?id=1jCKclgmt-3hr4vrmzpcuKe_S7bENP_4u" TargetMode="External"/><Relationship Id="rId162" Type="http://schemas.openxmlformats.org/officeDocument/2006/relationships/hyperlink" Target="mailto:rodrigo.bravo@endeporte.edu.co" TargetMode="External"/><Relationship Id="rId218" Type="http://schemas.openxmlformats.org/officeDocument/2006/relationships/hyperlink" Target="mailto:diana.abadia@endeporte.edu.co" TargetMode="External"/><Relationship Id="rId425" Type="http://schemas.openxmlformats.org/officeDocument/2006/relationships/hyperlink" Target="mailto:diana.abadia@endeporte.edu.co" TargetMode="External"/><Relationship Id="rId467" Type="http://schemas.openxmlformats.org/officeDocument/2006/relationships/hyperlink" Target="mailto:jesse.bermudez@endeporte.edu.co" TargetMode="External"/><Relationship Id="rId632" Type="http://schemas.openxmlformats.org/officeDocument/2006/relationships/hyperlink" Target="mailto:juanpablo.arce@endeporte.edu.co" TargetMode="External"/><Relationship Id="rId1055" Type="http://schemas.openxmlformats.org/officeDocument/2006/relationships/hyperlink" Target="https://drive.google.com/open?id=1h7-m4bo2ECXxbapCf85vqhKYQrLsq4qB" TargetMode="External"/><Relationship Id="rId271" Type="http://schemas.openxmlformats.org/officeDocument/2006/relationships/hyperlink" Target="mailto:internacionalizacion@endeporte.edu.co" TargetMode="External"/><Relationship Id="rId674" Type="http://schemas.openxmlformats.org/officeDocument/2006/relationships/hyperlink" Target="mailto:centrodeidiomas@endeporte.edu.co" TargetMode="External"/><Relationship Id="rId881" Type="http://schemas.openxmlformats.org/officeDocument/2006/relationships/hyperlink" Target="https://drive.google.com/open?id=1FVe68aEccN05JIirTq1otd0sgkYSwtGz" TargetMode="External"/><Relationship Id="rId937" Type="http://schemas.openxmlformats.org/officeDocument/2006/relationships/hyperlink" Target="https://drive.google.com/open?id=1NZLn9jpbdZysrl4AWOmhRbfXJZ0OnMCD" TargetMode="External"/><Relationship Id="rId979" Type="http://schemas.openxmlformats.org/officeDocument/2006/relationships/hyperlink" Target="mailto:comunicaciones@endeporte.edu.co" TargetMode="External"/><Relationship Id="rId24" Type="http://schemas.openxmlformats.org/officeDocument/2006/relationships/hyperlink" Target="mailto:ricardo.rengifo@endeporte.edu.co" TargetMode="External"/><Relationship Id="rId66" Type="http://schemas.openxmlformats.org/officeDocument/2006/relationships/hyperlink" Target="mailto:internacionalizacion@endeporte.edu.co" TargetMode="External"/><Relationship Id="rId131" Type="http://schemas.openxmlformats.org/officeDocument/2006/relationships/hyperlink" Target="https://drive.google.com/open?id=1nfxPEwC1SjFVeMaaYcZsBu5hwfCxFjXJ" TargetMode="External"/><Relationship Id="rId327" Type="http://schemas.openxmlformats.org/officeDocument/2006/relationships/hyperlink" Target="https://drive.google.com/open?id=16zXSckJC0m_h5-7-mIBeUpOj8dBzSdEP" TargetMode="External"/><Relationship Id="rId369" Type="http://schemas.openxmlformats.org/officeDocument/2006/relationships/hyperlink" Target="mailto:bianca.manco@endeporte.edu.co" TargetMode="External"/><Relationship Id="rId534" Type="http://schemas.openxmlformats.org/officeDocument/2006/relationships/hyperlink" Target="mailto:cristhian.soto@endeporte.edu.co" TargetMode="External"/><Relationship Id="rId576" Type="http://schemas.openxmlformats.org/officeDocument/2006/relationships/hyperlink" Target="https://drive.google.com/open?id=11yaU25OmZCNYaGPhUiSKNbcZb6f6FqvW" TargetMode="External"/><Relationship Id="rId741" Type="http://schemas.openxmlformats.org/officeDocument/2006/relationships/hyperlink" Target="mailto:todasytodosaestudiar@endeporte.edu.co" TargetMode="External"/><Relationship Id="rId783" Type="http://schemas.openxmlformats.org/officeDocument/2006/relationships/hyperlink" Target="https://docs.google.com/forms/d/e/1FAIpQLSdK8V2I90s-9Bz5OlI4JRDdVHQOgbwKsdmhU4HqBgeAquQ50w/viewform" TargetMode="External"/><Relationship Id="rId839" Type="http://schemas.openxmlformats.org/officeDocument/2006/relationships/hyperlink" Target="mailto:saludocupacional@endeporte.edu.co" TargetMode="External"/><Relationship Id="rId990" Type="http://schemas.openxmlformats.org/officeDocument/2006/relationships/hyperlink" Target="mailto:yady.salazar@endeporte.edu.co" TargetMode="External"/><Relationship Id="rId173" Type="http://schemas.openxmlformats.org/officeDocument/2006/relationships/hyperlink" Target="mailto:paula.salazar@endeporte.edu.co" TargetMode="External"/><Relationship Id="rId229" Type="http://schemas.openxmlformats.org/officeDocument/2006/relationships/hyperlink" Target="mailto:mariaa.ordonezd@endeporte.edu.co" TargetMode="External"/><Relationship Id="rId380" Type="http://schemas.openxmlformats.org/officeDocument/2006/relationships/hyperlink" Target="mailto:diana.abadia@endeporte.edu.co" TargetMode="External"/><Relationship Id="rId436" Type="http://schemas.openxmlformats.org/officeDocument/2006/relationships/hyperlink" Target="mailto:vicky.saavedra@endeporte.edu.co" TargetMode="External"/><Relationship Id="rId601" Type="http://schemas.openxmlformats.org/officeDocument/2006/relationships/hyperlink" Target="mailto:cultura@endeporte.edu.co" TargetMode="External"/><Relationship Id="rId643" Type="http://schemas.openxmlformats.org/officeDocument/2006/relationships/hyperlink" Target="https://drive.google.com/open?id=1l8vMrtu0nU5gPBxjENT1noxECjCwTW5h" TargetMode="External"/><Relationship Id="rId1024" Type="http://schemas.openxmlformats.org/officeDocument/2006/relationships/hyperlink" Target="https://drive.google.com/open?id=1_03wa6MYImrGcl-l3OdPnjzw-VERvSI7" TargetMode="External"/><Relationship Id="rId1066" Type="http://schemas.openxmlformats.org/officeDocument/2006/relationships/hyperlink" Target="https://drive.google.com/open?id=1PZVrL04CU76WIypVO7spWSeR-8jJ4kVg" TargetMode="External"/><Relationship Id="rId240" Type="http://schemas.openxmlformats.org/officeDocument/2006/relationships/hyperlink" Target="mailto:internacionalizacion@endeporte.edu.co" TargetMode="External"/><Relationship Id="rId478" Type="http://schemas.openxmlformats.org/officeDocument/2006/relationships/hyperlink" Target="mailto:julian.acosta@endeporte.edu.co" TargetMode="External"/><Relationship Id="rId685" Type="http://schemas.openxmlformats.org/officeDocument/2006/relationships/hyperlink" Target="mailto:centrodeidiomas@endeporte.edu.co" TargetMode="External"/><Relationship Id="rId850" Type="http://schemas.openxmlformats.org/officeDocument/2006/relationships/hyperlink" Target="mailto:internacionalizacion@endeporte.edu.co" TargetMode="External"/><Relationship Id="rId892" Type="http://schemas.openxmlformats.org/officeDocument/2006/relationships/hyperlink" Target="mailto:carolina.munozs@endeporte.edu.co" TargetMode="External"/><Relationship Id="rId906" Type="http://schemas.openxmlformats.org/officeDocument/2006/relationships/hyperlink" Target="mailto:aseguramiento.calidad@endeporte.edu.co" TargetMode="External"/><Relationship Id="rId948" Type="http://schemas.openxmlformats.org/officeDocument/2006/relationships/hyperlink" Target="mailto:graduados@endeporte.edu.co" TargetMode="External"/><Relationship Id="rId35" Type="http://schemas.openxmlformats.org/officeDocument/2006/relationships/hyperlink" Target="mailto:comunicaciones@endeporte.edu.co" TargetMode="External"/><Relationship Id="rId77" Type="http://schemas.openxmlformats.org/officeDocument/2006/relationships/hyperlink" Target="mailto:internacionalizacion@endeporte.edu.co" TargetMode="External"/><Relationship Id="rId100" Type="http://schemas.openxmlformats.org/officeDocument/2006/relationships/hyperlink" Target="mailto:internacionalizacion@endeporte.edu.co" TargetMode="External"/><Relationship Id="rId282" Type="http://schemas.openxmlformats.org/officeDocument/2006/relationships/hyperlink" Target="https://drive.google.com/open?id=1ZxHx-a2PFm4JKFNWULeDdsBbYdALJBi8" TargetMode="External"/><Relationship Id="rId338" Type="http://schemas.openxmlformats.org/officeDocument/2006/relationships/hyperlink" Target="https://drive.google.com/open?id=15O1WVk0LhsEkyBh6igj_mWpYQ6LNwA-u" TargetMode="External"/><Relationship Id="rId503" Type="http://schemas.openxmlformats.org/officeDocument/2006/relationships/hyperlink" Target="mailto:isabel.selada@endeporte.edu.co" TargetMode="External"/><Relationship Id="rId545" Type="http://schemas.openxmlformats.org/officeDocument/2006/relationships/hyperlink" Target="mailto:mariaa.ordonezd@endeporte.edu.co" TargetMode="External"/><Relationship Id="rId587" Type="http://schemas.openxmlformats.org/officeDocument/2006/relationships/hyperlink" Target="mailto:hernan.gomez@endeporte.edu.co" TargetMode="External"/><Relationship Id="rId710" Type="http://schemas.openxmlformats.org/officeDocument/2006/relationships/hyperlink" Target="mailto:sebastian.betancourt@endeporte.edu.co" TargetMode="External"/><Relationship Id="rId752" Type="http://schemas.openxmlformats.org/officeDocument/2006/relationships/hyperlink" Target="mailto:comunicaciones@endeporte.edu.co" TargetMode="External"/><Relationship Id="rId808" Type="http://schemas.openxmlformats.org/officeDocument/2006/relationships/hyperlink" Target="https://drive.google.com/open?id=1LwN9-ZK3jBka4TfeecpnQe3VnzmybggU" TargetMode="External"/><Relationship Id="rId8" Type="http://schemas.openxmlformats.org/officeDocument/2006/relationships/hyperlink" Target="mailto:hernan.gomez@endeporte.edu.co" TargetMode="External"/><Relationship Id="rId142" Type="http://schemas.openxmlformats.org/officeDocument/2006/relationships/hyperlink" Target="mailto:comunicaciones@endeporte.edu.co" TargetMode="External"/><Relationship Id="rId184" Type="http://schemas.openxmlformats.org/officeDocument/2006/relationships/hyperlink" Target="mailto:diana.abadia@endeporte.edu.co" TargetMode="External"/><Relationship Id="rId391" Type="http://schemas.openxmlformats.org/officeDocument/2006/relationships/hyperlink" Target="https://drive.google.com/open?id=13zwOa6dAFU2swEwnn6NCr2BLLls1TR11" TargetMode="External"/><Relationship Id="rId405" Type="http://schemas.openxmlformats.org/officeDocument/2006/relationships/hyperlink" Target="https://drive.google.com/open?id=1ioo49sa7INVOXsHXHMEHIdy4p0Kj3uYQ" TargetMode="External"/><Relationship Id="rId447" Type="http://schemas.openxmlformats.org/officeDocument/2006/relationships/hyperlink" Target="mailto:internacionalizacion@endeporte.edu.co" TargetMode="External"/><Relationship Id="rId612" Type="http://schemas.openxmlformats.org/officeDocument/2006/relationships/hyperlink" Target="mailto:carolina.munozs@endeporte.edu.co" TargetMode="External"/><Relationship Id="rId794" Type="http://schemas.openxmlformats.org/officeDocument/2006/relationships/hyperlink" Target="mailto:secretariageneral@endeporte.edu.co" TargetMode="External"/><Relationship Id="rId1035" Type="http://schemas.openxmlformats.org/officeDocument/2006/relationships/hyperlink" Target="https://www.learnchile.cl/INILATmov/" TargetMode="External"/><Relationship Id="rId251" Type="http://schemas.openxmlformats.org/officeDocument/2006/relationships/hyperlink" Target="https://drive.google.com/open?id=1xL7FpJRgd_Ji_vePNZsQHKoaRoUAaFaR" TargetMode="External"/><Relationship Id="rId489" Type="http://schemas.openxmlformats.org/officeDocument/2006/relationships/hyperlink" Target="mailto:yady.salazar@endeporte.edu.co" TargetMode="External"/><Relationship Id="rId654" Type="http://schemas.openxmlformats.org/officeDocument/2006/relationships/hyperlink" Target="https://drive.google.com/open?id=1CGE2FOKrryehgfJPgFX62Gb5hXL9W5cD" TargetMode="External"/><Relationship Id="rId696" Type="http://schemas.openxmlformats.org/officeDocument/2006/relationships/hyperlink" Target="mailto:jesse.bermudez@endeporte.edu.co" TargetMode="External"/><Relationship Id="rId861" Type="http://schemas.openxmlformats.org/officeDocument/2006/relationships/hyperlink" Target="mailto:comunicaciones@endeporte.edu.co" TargetMode="External"/><Relationship Id="rId917" Type="http://schemas.openxmlformats.org/officeDocument/2006/relationships/hyperlink" Target="https://drive.google.com/open?id=1UMvsupeOpqfZN7rpjHA5-O2BWqjeiGEP" TargetMode="External"/><Relationship Id="rId959" Type="http://schemas.openxmlformats.org/officeDocument/2006/relationships/hyperlink" Target="mailto:isabella.aguirrem@endeporte.edu.co" TargetMode="External"/><Relationship Id="rId46" Type="http://schemas.openxmlformats.org/officeDocument/2006/relationships/hyperlink" Target="https://lobby.sar.ruav.edu.co/" TargetMode="External"/><Relationship Id="rId293" Type="http://schemas.openxmlformats.org/officeDocument/2006/relationships/hyperlink" Target="mailto:internacionalizacion@endeporte.edu.co" TargetMode="External"/><Relationship Id="rId307" Type="http://schemas.openxmlformats.org/officeDocument/2006/relationships/hyperlink" Target="https://drive.google.com/open?id=1nN5QuVz6Kcur6wcebs_ZzZdFdCHFZi1y" TargetMode="External"/><Relationship Id="rId349" Type="http://schemas.openxmlformats.org/officeDocument/2006/relationships/hyperlink" Target="https://drive.google.com/open?id=1BVten9-npSpwzJc7Su0cB9a6LzkwOnT1" TargetMode="External"/><Relationship Id="rId514" Type="http://schemas.openxmlformats.org/officeDocument/2006/relationships/hyperlink" Target="https://drive.google.com/open?id=1hhpeddteE2CDwAN9UCWQOVP77LO-wFh4" TargetMode="External"/><Relationship Id="rId556" Type="http://schemas.openxmlformats.org/officeDocument/2006/relationships/hyperlink" Target="mailto:cristhian.soto@endeporte.edu.co" TargetMode="External"/><Relationship Id="rId721" Type="http://schemas.openxmlformats.org/officeDocument/2006/relationships/hyperlink" Target="mailto:saludocupacional@endeporte.edu.co" TargetMode="External"/><Relationship Id="rId763" Type="http://schemas.openxmlformats.org/officeDocument/2006/relationships/hyperlink" Target="https://drive.google.com/open?id=1A4WsFmILRwvB-8G7qK5vu7digrGV1LrM" TargetMode="External"/><Relationship Id="rId88" Type="http://schemas.openxmlformats.org/officeDocument/2006/relationships/hyperlink" Target="https://drive.google.com/open?id=1hFw2awfXn_LreVMb-aZYc0CSJcZNxj0X" TargetMode="External"/><Relationship Id="rId111" Type="http://schemas.openxmlformats.org/officeDocument/2006/relationships/hyperlink" Target="https://drive.google.com/open?id=1HbDxBxQ_fqYPvn9yHpdZ4LBCKXY6g8fS" TargetMode="External"/><Relationship Id="rId153" Type="http://schemas.openxmlformats.org/officeDocument/2006/relationships/hyperlink" Target="https://drive.google.com/open?id=1SvuRiOve6gsI7nENcE-ukGi3dylRrS5R" TargetMode="External"/><Relationship Id="rId195" Type="http://schemas.openxmlformats.org/officeDocument/2006/relationships/hyperlink" Target="https://drive.google.com/open?id=1j-V9tbGXRS1yLX2hrMhedS1NuWGRsfkL" TargetMode="External"/><Relationship Id="rId209" Type="http://schemas.openxmlformats.org/officeDocument/2006/relationships/hyperlink" Target="mailto:comunicaciones@endeporte.edu.co" TargetMode="External"/><Relationship Id="rId360" Type="http://schemas.openxmlformats.org/officeDocument/2006/relationships/hyperlink" Target="mailto:carolina.munozs@endeporte.edu.co" TargetMode="External"/><Relationship Id="rId416" Type="http://schemas.openxmlformats.org/officeDocument/2006/relationships/hyperlink" Target="mailto:shirley.manrique@endeporte.edu.co" TargetMode="External"/><Relationship Id="rId598" Type="http://schemas.openxmlformats.org/officeDocument/2006/relationships/hyperlink" Target="https://bit.ly/3p0vdGy" TargetMode="External"/><Relationship Id="rId819" Type="http://schemas.openxmlformats.org/officeDocument/2006/relationships/hyperlink" Target="mailto:juandavid.correa@endeporte.edu.co" TargetMode="External"/><Relationship Id="rId970" Type="http://schemas.openxmlformats.org/officeDocument/2006/relationships/hyperlink" Target="https://drive.google.com/open?id=12yoHLFuBi3itCwewO-n3Oh6mv5VigPI5" TargetMode="External"/><Relationship Id="rId1004" Type="http://schemas.openxmlformats.org/officeDocument/2006/relationships/hyperlink" Target="https://drive.google.com/open?id=1EvOdPywh9A5qMhczfQ_ihaYm8kEGT1wc" TargetMode="External"/><Relationship Id="rId1046" Type="http://schemas.openxmlformats.org/officeDocument/2006/relationships/hyperlink" Target="https://drive.google.com/open?id=1wHwJQth-0lOUK1EbnG7ll9moLv-ipNVK" TargetMode="External"/><Relationship Id="rId220" Type="http://schemas.openxmlformats.org/officeDocument/2006/relationships/hyperlink" Target="mailto:mariaa.ordonezd@endeporte.edu.co" TargetMode="External"/><Relationship Id="rId458" Type="http://schemas.openxmlformats.org/officeDocument/2006/relationships/hyperlink" Target="mailto:comunicaciones@endeporte.edu.co" TargetMode="External"/><Relationship Id="rId623" Type="http://schemas.openxmlformats.org/officeDocument/2006/relationships/hyperlink" Target="https://drive.google.com/open?id=1K9a4zEtqM92NDP_hSKw_v252Pjiux2IJ" TargetMode="External"/><Relationship Id="rId665" Type="http://schemas.openxmlformats.org/officeDocument/2006/relationships/hyperlink" Target="mailto:centrodeidiomas@endeporte.edu.co" TargetMode="External"/><Relationship Id="rId830" Type="http://schemas.openxmlformats.org/officeDocument/2006/relationships/hyperlink" Target="https://drive.google.com/open?id=1svdBDJ1o4LChhdgbDwVIae_ss7Tj9OW2" TargetMode="External"/><Relationship Id="rId872" Type="http://schemas.openxmlformats.org/officeDocument/2006/relationships/hyperlink" Target="mailto:cultura@endeporte.edu.co" TargetMode="External"/><Relationship Id="rId928" Type="http://schemas.openxmlformats.org/officeDocument/2006/relationships/hyperlink" Target="https://drive.google.com/open?id=1riD94KKA61xBNjMfOXGUvWXk4QBo1KFa" TargetMode="External"/><Relationship Id="rId15" Type="http://schemas.openxmlformats.org/officeDocument/2006/relationships/hyperlink" Target="https://drive.google.com/open?id=1LMcAxuPXATtFzBo3SV-Paua2lzzIbC0f" TargetMode="External"/><Relationship Id="rId57" Type="http://schemas.openxmlformats.org/officeDocument/2006/relationships/hyperlink" Target="mailto:mariaa.ordonezd@endeporte.edu.co" TargetMode="External"/><Relationship Id="rId262" Type="http://schemas.openxmlformats.org/officeDocument/2006/relationships/hyperlink" Target="mailto:diana.abadia@endeporte.edu.co" TargetMode="External"/><Relationship Id="rId318" Type="http://schemas.openxmlformats.org/officeDocument/2006/relationships/hyperlink" Target="mailto:comunicaciones@endeporte.edu.co" TargetMode="External"/><Relationship Id="rId525" Type="http://schemas.openxmlformats.org/officeDocument/2006/relationships/hyperlink" Target="https://drive.google.com/open?id=1bJ0Dafrm-rNhgRrKtduM5XWmi8ENyDjW" TargetMode="External"/><Relationship Id="rId567" Type="http://schemas.openxmlformats.org/officeDocument/2006/relationships/hyperlink" Target="mailto:gestionambiental@endeporte.edu.co" TargetMode="External"/><Relationship Id="rId732" Type="http://schemas.openxmlformats.org/officeDocument/2006/relationships/hyperlink" Target="mailto:comunicaciones@endeporte.edu.co" TargetMode="External"/><Relationship Id="rId99" Type="http://schemas.openxmlformats.org/officeDocument/2006/relationships/hyperlink" Target="https://drive.google.com/open?id=1xbLTJ1ZnjTPKSnC4SQ4c8u5KcXto_LXu" TargetMode="External"/><Relationship Id="rId122" Type="http://schemas.openxmlformats.org/officeDocument/2006/relationships/hyperlink" Target="mailto:diana.abadia@endeporte.edu.co" TargetMode="External"/><Relationship Id="rId164" Type="http://schemas.openxmlformats.org/officeDocument/2006/relationships/hyperlink" Target="https://drive.google.com/open?id=1xdlNILR5lbXvC8MYfzeutEiHyY1HzwYu" TargetMode="External"/><Relationship Id="rId371" Type="http://schemas.openxmlformats.org/officeDocument/2006/relationships/hyperlink" Target="https://drive.google.com/open?id=1dNKSmzYApXh1tYO4XVp3VK-FZJ1RYVVC" TargetMode="External"/><Relationship Id="rId774" Type="http://schemas.openxmlformats.org/officeDocument/2006/relationships/hyperlink" Target="mailto:secretariageneral@endeporte.edu.co" TargetMode="External"/><Relationship Id="rId981" Type="http://schemas.openxmlformats.org/officeDocument/2006/relationships/hyperlink" Target="mailto:comunicaciones@endeporte.edu.co" TargetMode="External"/><Relationship Id="rId1015" Type="http://schemas.openxmlformats.org/officeDocument/2006/relationships/hyperlink" Target="https://drive.google.com/open?id=1oWffVeyYO02-mS-s0oHYIVxX8e-sOSyq" TargetMode="External"/><Relationship Id="rId1057" Type="http://schemas.openxmlformats.org/officeDocument/2006/relationships/hyperlink" Target="https://drive.google.com/open?id=1z80otimOBWgIMSBVu6vAU_uiTeS9Uqxz" TargetMode="External"/><Relationship Id="rId427" Type="http://schemas.openxmlformats.org/officeDocument/2006/relationships/hyperlink" Target="mailto:juandavid.correa@endeporte.edu.co" TargetMode="External"/><Relationship Id="rId469" Type="http://schemas.openxmlformats.org/officeDocument/2006/relationships/hyperlink" Target="https://drive.google.com/open?id=1QBLtv-XvtvNLdOMI0kPRTAQqQ3Qt3JDX" TargetMode="External"/><Relationship Id="rId634" Type="http://schemas.openxmlformats.org/officeDocument/2006/relationships/hyperlink" Target="mailto:cultura@endeporte.edu.co" TargetMode="External"/><Relationship Id="rId676" Type="http://schemas.openxmlformats.org/officeDocument/2006/relationships/hyperlink" Target="mailto:julian.acosta@endeporte.edu.co" TargetMode="External"/><Relationship Id="rId841" Type="http://schemas.openxmlformats.org/officeDocument/2006/relationships/hyperlink" Target="mailto:angelica.orozcor@endeporte.edu.co" TargetMode="External"/><Relationship Id="rId883" Type="http://schemas.openxmlformats.org/officeDocument/2006/relationships/hyperlink" Target="mailto:julian.acosta@endeporte.edu.co" TargetMode="External"/><Relationship Id="rId26" Type="http://schemas.openxmlformats.org/officeDocument/2006/relationships/hyperlink" Target="https://drive.google.com/open?id=1_LPgSY_7-N-eh7pyxcwybCTVA55xhWQL" TargetMode="External"/><Relationship Id="rId231" Type="http://schemas.openxmlformats.org/officeDocument/2006/relationships/hyperlink" Target="mailto:internacionalizacion@endeporte.edu.co" TargetMode="External"/><Relationship Id="rId273" Type="http://schemas.openxmlformats.org/officeDocument/2006/relationships/hyperlink" Target="https://drive.google.com/open?id=1QnvhNU6Xp9rHcIyQ9W7qrPVK4QVaYRRU" TargetMode="External"/><Relationship Id="rId329" Type="http://schemas.openxmlformats.org/officeDocument/2006/relationships/hyperlink" Target="mailto:mariaa.ordonezd@endeporte.edu.co" TargetMode="External"/><Relationship Id="rId480" Type="http://schemas.openxmlformats.org/officeDocument/2006/relationships/hyperlink" Target="mailto:mariaa.ordonezd@endeporte.edu.co" TargetMode="External"/><Relationship Id="rId536" Type="http://schemas.openxmlformats.org/officeDocument/2006/relationships/hyperlink" Target="mailto:isabel.selada@endeporte.edu.co" TargetMode="External"/><Relationship Id="rId701" Type="http://schemas.openxmlformats.org/officeDocument/2006/relationships/hyperlink" Target="mailto:daniela.grajales@endeporte.edu.co" TargetMode="External"/><Relationship Id="rId939" Type="http://schemas.openxmlformats.org/officeDocument/2006/relationships/hyperlink" Target="https://drive.google.com/open?id=1U7VQDQ1zH5Ietu82QXm96OUbavPlfTal" TargetMode="External"/><Relationship Id="rId68" Type="http://schemas.openxmlformats.org/officeDocument/2006/relationships/hyperlink" Target="https://drive.google.com/open?id=1ehJ0XvhAqPn3pcMNry2sAi30eDm4ZGVH" TargetMode="External"/><Relationship Id="rId133" Type="http://schemas.openxmlformats.org/officeDocument/2006/relationships/hyperlink" Target="https://drive.google.com/open?id=1zs7t4tAtT710a3u82O6mHDw89mlChA9E" TargetMode="External"/><Relationship Id="rId175" Type="http://schemas.openxmlformats.org/officeDocument/2006/relationships/hyperlink" Target="mailto:juandavid.correa@endeporte.edu.co" TargetMode="External"/><Relationship Id="rId340" Type="http://schemas.openxmlformats.org/officeDocument/2006/relationships/hyperlink" Target="https://drive.google.com/open?id=1_hDsk-vnjeSHvouCg5jmHGbAra6vwj6c" TargetMode="External"/><Relationship Id="rId578" Type="http://schemas.openxmlformats.org/officeDocument/2006/relationships/hyperlink" Target="https://drive.google.com/open?id=1L8tgH_7_nzFG4LrD4ZeKiMZmjrh7JC6T" TargetMode="External"/><Relationship Id="rId743" Type="http://schemas.openxmlformats.org/officeDocument/2006/relationships/hyperlink" Target="mailto:todasytodosaestudiar@endeporte.edu.co" TargetMode="External"/><Relationship Id="rId785" Type="http://schemas.openxmlformats.org/officeDocument/2006/relationships/hyperlink" Target="https://drive.google.com/open?id=1Q0zaG2cI9jU1RtXuyPMojrU6V_bAtssv" TargetMode="External"/><Relationship Id="rId950" Type="http://schemas.openxmlformats.org/officeDocument/2006/relationships/hyperlink" Target="https://drive.google.com/open?id=1FsTtLBT060Zn0qxnIabj8QD_ZjajQdKa" TargetMode="External"/><Relationship Id="rId992" Type="http://schemas.openxmlformats.org/officeDocument/2006/relationships/hyperlink" Target="mailto:vicky.saavedra@endeporte.edu.co" TargetMode="External"/><Relationship Id="rId1026" Type="http://schemas.openxmlformats.org/officeDocument/2006/relationships/hyperlink" Target="https://drive.google.com/open?id=16ry-ULxJBubslfuv4gj161xgsISanjXZ" TargetMode="External"/><Relationship Id="rId200" Type="http://schemas.openxmlformats.org/officeDocument/2006/relationships/hyperlink" Target="https://drive.google.com/open?id=1NHu7uMgvhoZtKpsvMWFyrhGkz3M-BrJo" TargetMode="External"/><Relationship Id="rId382" Type="http://schemas.openxmlformats.org/officeDocument/2006/relationships/hyperlink" Target="https://drive.google.com/open?id=1M2uFfaPBD1BfZb8xjs1XgOqtQEjTrSW2" TargetMode="External"/><Relationship Id="rId438" Type="http://schemas.openxmlformats.org/officeDocument/2006/relationships/hyperlink" Target="https://www.gocolombia.edu.co/" TargetMode="External"/><Relationship Id="rId603" Type="http://schemas.openxmlformats.org/officeDocument/2006/relationships/hyperlink" Target="mailto:vicky.saavedra@endeporte.edu.co" TargetMode="External"/><Relationship Id="rId645" Type="http://schemas.openxmlformats.org/officeDocument/2006/relationships/hyperlink" Target="https://drive.google.com/open?id=1Nif-Pnpj_myjfNpz2Ep5vIVOEad3I7qo" TargetMode="External"/><Relationship Id="rId687" Type="http://schemas.openxmlformats.org/officeDocument/2006/relationships/hyperlink" Target="mailto:vicky.saavedra@endeporte.edu.co" TargetMode="External"/><Relationship Id="rId810" Type="http://schemas.openxmlformats.org/officeDocument/2006/relationships/hyperlink" Target="https://drive.google.com/open?id=1S2Z599oOl_OyNMSVhQdadi0Ars8AAxVt" TargetMode="External"/><Relationship Id="rId852" Type="http://schemas.openxmlformats.org/officeDocument/2006/relationships/hyperlink" Target="mailto:internacionalizacion@endeporte.edu.co" TargetMode="External"/><Relationship Id="rId908" Type="http://schemas.openxmlformats.org/officeDocument/2006/relationships/hyperlink" Target="mailto:aseguramiento.calidad@endeporte.edu.co" TargetMode="External"/><Relationship Id="rId1068" Type="http://schemas.openxmlformats.org/officeDocument/2006/relationships/hyperlink" Target="mailto:angelica.orozcor@endeporte.edu.co" TargetMode="External"/><Relationship Id="rId242" Type="http://schemas.openxmlformats.org/officeDocument/2006/relationships/hyperlink" Target="mailto:gestioncalidad@endeporte.edu.co" TargetMode="External"/><Relationship Id="rId284" Type="http://schemas.openxmlformats.org/officeDocument/2006/relationships/hyperlink" Target="https://www.uai.cl/rrii/international-students/seminarios-internacionales/" TargetMode="External"/><Relationship Id="rId491" Type="http://schemas.openxmlformats.org/officeDocument/2006/relationships/hyperlink" Target="mailto:graduados@endeporte.edu.co" TargetMode="External"/><Relationship Id="rId505" Type="http://schemas.openxmlformats.org/officeDocument/2006/relationships/hyperlink" Target="https://lobby.sar.ruav.edu.co/" TargetMode="External"/><Relationship Id="rId712" Type="http://schemas.openxmlformats.org/officeDocument/2006/relationships/hyperlink" Target="mailto:sebastian.betancourt@endeporte.edu.co" TargetMode="External"/><Relationship Id="rId894" Type="http://schemas.openxmlformats.org/officeDocument/2006/relationships/hyperlink" Target="mailto:carolina.munozs@endeporte.edu.co" TargetMode="External"/><Relationship Id="rId37" Type="http://schemas.openxmlformats.org/officeDocument/2006/relationships/hyperlink" Target="mailto:luzbetty.gonzalez@endeporte.edu.co" TargetMode="External"/><Relationship Id="rId79" Type="http://schemas.openxmlformats.org/officeDocument/2006/relationships/hyperlink" Target="mailto:internacionalizacion@endeporte.edu.co" TargetMode="External"/><Relationship Id="rId102" Type="http://schemas.openxmlformats.org/officeDocument/2006/relationships/hyperlink" Target="mailto:vicky.saavedra@endeporte.edu.co" TargetMode="External"/><Relationship Id="rId144" Type="http://schemas.openxmlformats.org/officeDocument/2006/relationships/hyperlink" Target="mailto:internacionalizacion@endeporte.edu.co" TargetMode="External"/><Relationship Id="rId547" Type="http://schemas.openxmlformats.org/officeDocument/2006/relationships/hyperlink" Target="https://drive.google.com/open?id=1MjSYaRvUM5STkARUB9E79qg-TGlMoHrz" TargetMode="External"/><Relationship Id="rId589" Type="http://schemas.openxmlformats.org/officeDocument/2006/relationships/hyperlink" Target="mailto:sebastian.betancourt@endeporte.edu.co" TargetMode="External"/><Relationship Id="rId754" Type="http://schemas.openxmlformats.org/officeDocument/2006/relationships/hyperlink" Target="mailto:comunicaciones@endeporte.edu.co" TargetMode="External"/><Relationship Id="rId796" Type="http://schemas.openxmlformats.org/officeDocument/2006/relationships/hyperlink" Target="https://drive.google.com/open?id=1JZ3PpyjO-1nmUtCKDaV4QK3kl_pcQSQi" TargetMode="External"/><Relationship Id="rId961" Type="http://schemas.openxmlformats.org/officeDocument/2006/relationships/hyperlink" Target="mailto:cristhian.soto@endeporte.edu.co" TargetMode="External"/><Relationship Id="rId90" Type="http://schemas.openxmlformats.org/officeDocument/2006/relationships/hyperlink" Target="mailto:shirley.manrique@endeporte.edu.co" TargetMode="External"/><Relationship Id="rId186" Type="http://schemas.openxmlformats.org/officeDocument/2006/relationships/hyperlink" Target="https://mivacuna.sispro.gov.co/MiVacuna?v1" TargetMode="External"/><Relationship Id="rId351" Type="http://schemas.openxmlformats.org/officeDocument/2006/relationships/hyperlink" Target="mailto:carolina.munozs@endeporte.edu.co" TargetMode="External"/><Relationship Id="rId393" Type="http://schemas.openxmlformats.org/officeDocument/2006/relationships/hyperlink" Target="mailto:diana.abadia@endeporte.edu.co" TargetMode="External"/><Relationship Id="rId407" Type="http://schemas.openxmlformats.org/officeDocument/2006/relationships/hyperlink" Target="https://forms.gle/WKPMupLwRA2XoTdb6" TargetMode="External"/><Relationship Id="rId449" Type="http://schemas.openxmlformats.org/officeDocument/2006/relationships/hyperlink" Target="mailto:diana.abadia@endeporte.edu.co" TargetMode="External"/><Relationship Id="rId614" Type="http://schemas.openxmlformats.org/officeDocument/2006/relationships/hyperlink" Target="mailto:graduados@endeporte.edu.co" TargetMode="External"/><Relationship Id="rId656" Type="http://schemas.openxmlformats.org/officeDocument/2006/relationships/hyperlink" Target="https://drive.google.com/open?id=1bXoejDC_IkkcOwqMMtpDT0V5Rz4A8B9f" TargetMode="External"/><Relationship Id="rId821" Type="http://schemas.openxmlformats.org/officeDocument/2006/relationships/hyperlink" Target="mailto:angelica.orozcor@endeporte.edu.co" TargetMode="External"/><Relationship Id="rId863" Type="http://schemas.openxmlformats.org/officeDocument/2006/relationships/hyperlink" Target="mailto:jesse.bermudez@endeporte.edu.co" TargetMode="External"/><Relationship Id="rId1037" Type="http://schemas.openxmlformats.org/officeDocument/2006/relationships/hyperlink" Target="https://drive.google.com/open?id=1ZF7ZbXaupbG_MBhyNXPKXHkW9Q6ZKXK4" TargetMode="External"/><Relationship Id="rId211" Type="http://schemas.openxmlformats.org/officeDocument/2006/relationships/hyperlink" Target="https://drive.google.com/open?id=18KKd74FhqwUSR7eIwefgG7eauXhWAH7l" TargetMode="External"/><Relationship Id="rId253" Type="http://schemas.openxmlformats.org/officeDocument/2006/relationships/hyperlink" Target="https://drive.google.com/open?id=1KttijFlBLCH0x3Y1FC29JuGt4-KxmBVW" TargetMode="External"/><Relationship Id="rId295" Type="http://schemas.openxmlformats.org/officeDocument/2006/relationships/hyperlink" Target="mailto:internacionalizacion@endeporte.edu.co" TargetMode="External"/><Relationship Id="rId309" Type="http://schemas.openxmlformats.org/officeDocument/2006/relationships/hyperlink" Target="mailto:comunicaciones@endeporte.edu.co" TargetMode="External"/><Relationship Id="rId460" Type="http://schemas.openxmlformats.org/officeDocument/2006/relationships/hyperlink" Target="https://forms.gle/BzDzzkNNhZng16dWA" TargetMode="External"/><Relationship Id="rId516" Type="http://schemas.openxmlformats.org/officeDocument/2006/relationships/hyperlink" Target="https://drive.google.com/open?id=15Wi2HmozFhBYo220VRZuvMkW_kTw0I5W" TargetMode="External"/><Relationship Id="rId698" Type="http://schemas.openxmlformats.org/officeDocument/2006/relationships/hyperlink" Target="mailto:sebastian.betancourt@endeporte.edu.co" TargetMode="External"/><Relationship Id="rId919" Type="http://schemas.openxmlformats.org/officeDocument/2006/relationships/hyperlink" Target="https://drive.google.com/open?id=1DLYD9XVQHr1oPe8AhoNuKrqNNmLOaHZ-" TargetMode="External"/><Relationship Id="rId48" Type="http://schemas.openxmlformats.org/officeDocument/2006/relationships/hyperlink" Target="mailto:registro@endeporte.edu.co" TargetMode="External"/><Relationship Id="rId113" Type="http://schemas.openxmlformats.org/officeDocument/2006/relationships/hyperlink" Target="https://drive.google.com/open?id=1CGHz8TxPHVTb-BZcIfQH8y9FhHEWR7RW" TargetMode="External"/><Relationship Id="rId320" Type="http://schemas.openxmlformats.org/officeDocument/2006/relationships/hyperlink" Target="mailto:postgradosfacsalud@endeporte.edu.co" TargetMode="External"/><Relationship Id="rId558" Type="http://schemas.openxmlformats.org/officeDocument/2006/relationships/hyperlink" Target="mailto:sebastian.betancourt@endeporte.edu.co" TargetMode="External"/><Relationship Id="rId723" Type="http://schemas.openxmlformats.org/officeDocument/2006/relationships/hyperlink" Target="mailto:comunicaciones@endeporte.edu.co" TargetMode="External"/><Relationship Id="rId765" Type="http://schemas.openxmlformats.org/officeDocument/2006/relationships/hyperlink" Target="https://drive.google.com/open?id=1oxoGZZlY873H9BYYvf8qOKSqav0iMPmX" TargetMode="External"/><Relationship Id="rId930" Type="http://schemas.openxmlformats.org/officeDocument/2006/relationships/hyperlink" Target="mailto:periodismodeportivo@endeporte.edu.co" TargetMode="External"/><Relationship Id="rId972" Type="http://schemas.openxmlformats.org/officeDocument/2006/relationships/hyperlink" Target="https://drive.google.com/open?id=1jzRJKEb6dNjmoLgeozpRrzOurWYKw8d-" TargetMode="External"/><Relationship Id="rId1006" Type="http://schemas.openxmlformats.org/officeDocument/2006/relationships/hyperlink" Target="https://drive.google.com/open?id=1sokFl5Eu7LxjWNUL80CLwn4pw2Q_POal" TargetMode="External"/><Relationship Id="rId155" Type="http://schemas.openxmlformats.org/officeDocument/2006/relationships/hyperlink" Target="https://drive.google.com/open?id=1ja-5CzVsoHJUoxn7YcE4kGgXh1uSJ5-G" TargetMode="External"/><Relationship Id="rId197" Type="http://schemas.openxmlformats.org/officeDocument/2006/relationships/hyperlink" Target="https://drive.google.com/open?id=19zkT8UAacuYA8JhixsDPYxCWc_uLw_S1" TargetMode="External"/><Relationship Id="rId362" Type="http://schemas.openxmlformats.org/officeDocument/2006/relationships/hyperlink" Target="https://drive.google.com/open?id=12NLXJ2Bnq0A5OHw6RajYlCAT0chzjx6D" TargetMode="External"/><Relationship Id="rId418" Type="http://schemas.openxmlformats.org/officeDocument/2006/relationships/hyperlink" Target="mailto:srickfernandez@endeporte.edu.co" TargetMode="External"/><Relationship Id="rId625" Type="http://schemas.openxmlformats.org/officeDocument/2006/relationships/hyperlink" Target="https://drive.google.com/open?id=1cer5F6PsKBcc_0yXBHfSSFAm4__ReaVZ" TargetMode="External"/><Relationship Id="rId832" Type="http://schemas.openxmlformats.org/officeDocument/2006/relationships/hyperlink" Target="https://drive.google.com/open?id=1bi5cG4LUkR_MyCSQXfn69W8d_P2sFM1H" TargetMode="External"/><Relationship Id="rId1048" Type="http://schemas.openxmlformats.org/officeDocument/2006/relationships/hyperlink" Target="https://drive.google.com/open?id=1lRXsJzJEC9XHoU_ZwVs8OKET4eAPuLsR" TargetMode="External"/><Relationship Id="rId222" Type="http://schemas.openxmlformats.org/officeDocument/2006/relationships/hyperlink" Target="mailto:mariaa.ordonezd@endeporte.edu.co" TargetMode="External"/><Relationship Id="rId264" Type="http://schemas.openxmlformats.org/officeDocument/2006/relationships/hyperlink" Target="mailto:diana.abadia@endeporte.edu.co" TargetMode="External"/><Relationship Id="rId471" Type="http://schemas.openxmlformats.org/officeDocument/2006/relationships/hyperlink" Target="https://forms.gle/WYhbzs5AGZxDtPyQA" TargetMode="External"/><Relationship Id="rId667" Type="http://schemas.openxmlformats.org/officeDocument/2006/relationships/hyperlink" Target="mailto:centrodeidiomas@endeporte.edu.co" TargetMode="External"/><Relationship Id="rId874" Type="http://schemas.openxmlformats.org/officeDocument/2006/relationships/hyperlink" Target="mailto:juanpablo.arce@endeporte.edu.co" TargetMode="External"/><Relationship Id="rId17" Type="http://schemas.openxmlformats.org/officeDocument/2006/relationships/hyperlink" Target="https://drive.google.com/open?id=1YA_gZh40MW6C8b2N7f7dTT6mgD96LT1x" TargetMode="External"/><Relationship Id="rId59" Type="http://schemas.openxmlformats.org/officeDocument/2006/relationships/hyperlink" Target="https://drive.google.com/open?id=1AKzlLWpTHD1DPHy-NlX7mrYvOQPVBn8a" TargetMode="External"/><Relationship Id="rId124" Type="http://schemas.openxmlformats.org/officeDocument/2006/relationships/hyperlink" Target="mailto:claudia.ruiz@endeporte.edu.co" TargetMode="External"/><Relationship Id="rId527" Type="http://schemas.openxmlformats.org/officeDocument/2006/relationships/hyperlink" Target="https://drive.google.com/open?id=1QBbEnU8g-9P8tBQMknn9RlJ2C3BCGRO7" TargetMode="External"/><Relationship Id="rId569" Type="http://schemas.openxmlformats.org/officeDocument/2006/relationships/hyperlink" Target="mailto:juanpablo.arce@endeporte.edu.co" TargetMode="External"/><Relationship Id="rId734" Type="http://schemas.openxmlformats.org/officeDocument/2006/relationships/hyperlink" Target="mailto:internacionalizacion@endeporte.edu.co" TargetMode="External"/><Relationship Id="rId776" Type="http://schemas.openxmlformats.org/officeDocument/2006/relationships/hyperlink" Target="mailto:permanenciaestudiantil@endeporte.edu.co" TargetMode="External"/><Relationship Id="rId941" Type="http://schemas.openxmlformats.org/officeDocument/2006/relationships/hyperlink" Target="https://drive.google.com/open?id=1Qux3VI5EbGDQEQvqLfFlnui2DZN2Bn0G" TargetMode="External"/><Relationship Id="rId983" Type="http://schemas.openxmlformats.org/officeDocument/2006/relationships/hyperlink" Target="https://drive.google.com/open?id=1sciXpYEFFg3gtYvKKjufucBv0VwZZJib" TargetMode="External"/><Relationship Id="rId70" Type="http://schemas.openxmlformats.org/officeDocument/2006/relationships/hyperlink" Target="https://drive.google.com/open?id=1aCcBBEjRw4tEw0rqMmMj8wpM3OYqooY8" TargetMode="External"/><Relationship Id="rId166" Type="http://schemas.openxmlformats.org/officeDocument/2006/relationships/hyperlink" Target="https://forms.gle/GUT1eJ3XCtGVH2CK8" TargetMode="External"/><Relationship Id="rId331" Type="http://schemas.openxmlformats.org/officeDocument/2006/relationships/hyperlink" Target="mailto:yady.salazar@endeporte.edu.co" TargetMode="External"/><Relationship Id="rId373" Type="http://schemas.openxmlformats.org/officeDocument/2006/relationships/hyperlink" Target="mailto:comunicaciones@endeporte.edu.co" TargetMode="External"/><Relationship Id="rId429" Type="http://schemas.openxmlformats.org/officeDocument/2006/relationships/hyperlink" Target="https://drive.google.com/open?id=1DZhUKnPyA-g8uvCR9wnBLuHj-UTBb4b0" TargetMode="External"/><Relationship Id="rId580" Type="http://schemas.openxmlformats.org/officeDocument/2006/relationships/hyperlink" Target="mailto:cultura@endeporte.edu.co" TargetMode="External"/><Relationship Id="rId636" Type="http://schemas.openxmlformats.org/officeDocument/2006/relationships/hyperlink" Target="mailto:juanpablo.arce@endeporte.edu.co" TargetMode="External"/><Relationship Id="rId801" Type="http://schemas.openxmlformats.org/officeDocument/2006/relationships/hyperlink" Target="https://drive.google.com/open?id=1neGoqY25zVU9YXBrp7M_nKiDg8oZzsjk" TargetMode="External"/><Relationship Id="rId1017" Type="http://schemas.openxmlformats.org/officeDocument/2006/relationships/hyperlink" Target="https://drive.google.com/open?id=13_-DhTykuKWHBiNQcha3Zv66DjDXggFo" TargetMode="External"/><Relationship Id="rId1059" Type="http://schemas.openxmlformats.org/officeDocument/2006/relationships/hyperlink" Target="https://drive.google.com/open?id=15s1M2r06iTx2A4ERM3YZSLjTkGKY9d31" TargetMode="External"/><Relationship Id="rId1" Type="http://schemas.openxmlformats.org/officeDocument/2006/relationships/hyperlink" Target="mailto:comunicaciones@endeporte.edu.co" TargetMode="External"/><Relationship Id="rId233" Type="http://schemas.openxmlformats.org/officeDocument/2006/relationships/hyperlink" Target="mailto:internacionalizacion@endeporte.edu.co" TargetMode="External"/><Relationship Id="rId440" Type="http://schemas.openxmlformats.org/officeDocument/2006/relationships/hyperlink" Target="mailto:hernan.gomez@endeporte.edu.co" TargetMode="External"/><Relationship Id="rId678" Type="http://schemas.openxmlformats.org/officeDocument/2006/relationships/hyperlink" Target="mailto:comunicaciones@endeporte.edu.co" TargetMode="External"/><Relationship Id="rId843" Type="http://schemas.openxmlformats.org/officeDocument/2006/relationships/hyperlink" Target="mailto:angelica.orozcor@endeporte.edu.co" TargetMode="External"/><Relationship Id="rId885" Type="http://schemas.openxmlformats.org/officeDocument/2006/relationships/hyperlink" Target="mailto:cesar.dominguez@endeporte.edu.co" TargetMode="External"/><Relationship Id="rId1070" Type="http://schemas.openxmlformats.org/officeDocument/2006/relationships/hyperlink" Target="https://forms.gle/UiTCYAAgzG3qzC4Q8" TargetMode="External"/><Relationship Id="rId28" Type="http://schemas.openxmlformats.org/officeDocument/2006/relationships/hyperlink" Target="mailto:comunicaciones@endeporte.edu.co" TargetMode="External"/><Relationship Id="rId275" Type="http://schemas.openxmlformats.org/officeDocument/2006/relationships/hyperlink" Target="mailto:cultura@endeporte.edu.co" TargetMode="External"/><Relationship Id="rId300" Type="http://schemas.openxmlformats.org/officeDocument/2006/relationships/hyperlink" Target="https://drive.google.com/open?id=1o_SGGIUFpP3xgiSZlmbdITOTKlpjm9SN" TargetMode="External"/><Relationship Id="rId482" Type="http://schemas.openxmlformats.org/officeDocument/2006/relationships/hyperlink" Target="mailto:comunicaciones@endeporte.edu.co" TargetMode="External"/><Relationship Id="rId538" Type="http://schemas.openxmlformats.org/officeDocument/2006/relationships/hyperlink" Target="https://www.icesi.edu.co/e/TransmisionEncuentroRegionalDeLaCancion" TargetMode="External"/><Relationship Id="rId703" Type="http://schemas.openxmlformats.org/officeDocument/2006/relationships/hyperlink" Target="mailto:cultura@endeporte.edu.co" TargetMode="External"/><Relationship Id="rId745" Type="http://schemas.openxmlformats.org/officeDocument/2006/relationships/hyperlink" Target="mailto:comunicaciones@endeporte.edu.co" TargetMode="External"/><Relationship Id="rId910" Type="http://schemas.openxmlformats.org/officeDocument/2006/relationships/hyperlink" Target="https://drive.google.com/open?id=1Nn_rSfxta42zSq14pIVNxRtcpk-skDMo" TargetMode="External"/><Relationship Id="rId952" Type="http://schemas.openxmlformats.org/officeDocument/2006/relationships/hyperlink" Target="https://drive.google.com/open?id=1ch0qPmHwKROXSHeIc6uOkLDh_7yC6h2m" TargetMode="External"/><Relationship Id="rId81" Type="http://schemas.openxmlformats.org/officeDocument/2006/relationships/hyperlink" Target="mailto:comunicaciones@endeporte.edu.co" TargetMode="External"/><Relationship Id="rId135" Type="http://schemas.openxmlformats.org/officeDocument/2006/relationships/hyperlink" Target="mailto:diana.abadia@endeporte.edu.co" TargetMode="External"/><Relationship Id="rId177" Type="http://schemas.openxmlformats.org/officeDocument/2006/relationships/hyperlink" Target="mailto:comunicaciones@endeporte.edu.co" TargetMode="External"/><Relationship Id="rId342" Type="http://schemas.openxmlformats.org/officeDocument/2006/relationships/hyperlink" Target="mailto:internacionalizacion@endeporte.edu.co" TargetMode="External"/><Relationship Id="rId384" Type="http://schemas.openxmlformats.org/officeDocument/2006/relationships/hyperlink" Target="https://drive.google.com/open?id=1mVpbXmC4kIYaR9LuoJyaEGCxBeGYnBwX" TargetMode="External"/><Relationship Id="rId591" Type="http://schemas.openxmlformats.org/officeDocument/2006/relationships/hyperlink" Target="mailto:centrodeidiomas@endeporte.edu.co" TargetMode="External"/><Relationship Id="rId605" Type="http://schemas.openxmlformats.org/officeDocument/2006/relationships/hyperlink" Target="mailto:mclaudia.arbelaez@endeporte.edu.co" TargetMode="External"/><Relationship Id="rId787" Type="http://schemas.openxmlformats.org/officeDocument/2006/relationships/hyperlink" Target="mailto:angelica.orozcor@endeporte.edu.co" TargetMode="External"/><Relationship Id="rId812" Type="http://schemas.openxmlformats.org/officeDocument/2006/relationships/hyperlink" Target="mailto:juandavid.correa@endeporte.edu.co" TargetMode="External"/><Relationship Id="rId994" Type="http://schemas.openxmlformats.org/officeDocument/2006/relationships/hyperlink" Target="https://drive.google.com/open?id=1cm0K9YD8wr1Da65yPC6tf7X_meGW26Ey" TargetMode="External"/><Relationship Id="rId1028" Type="http://schemas.openxmlformats.org/officeDocument/2006/relationships/hyperlink" Target="https://drive.google.com/open?id=1y0Iwepd-SQaAvgPblTVtpqfwOxrax2Ox" TargetMode="External"/><Relationship Id="rId202" Type="http://schemas.openxmlformats.org/officeDocument/2006/relationships/hyperlink" Target="https://drive.google.com/open?id=1qAJ3n8zHpRsFxpb6hsnV-L-Pqz1V5PsU" TargetMode="External"/><Relationship Id="rId244" Type="http://schemas.openxmlformats.org/officeDocument/2006/relationships/hyperlink" Target="mailto:comunicaciones@endeporte.edu.co" TargetMode="External"/><Relationship Id="rId647" Type="http://schemas.openxmlformats.org/officeDocument/2006/relationships/hyperlink" Target="mailto:comunicaciones@endeporte.edu.co" TargetMode="External"/><Relationship Id="rId689" Type="http://schemas.openxmlformats.org/officeDocument/2006/relationships/hyperlink" Target="mailto:shirley.manrique@endeporte.edu.co" TargetMode="External"/><Relationship Id="rId854" Type="http://schemas.openxmlformats.org/officeDocument/2006/relationships/hyperlink" Target="mailto:comunicaciones@endeporte.edu.co" TargetMode="External"/><Relationship Id="rId896" Type="http://schemas.openxmlformats.org/officeDocument/2006/relationships/hyperlink" Target="mailto:nicolle.pantoja2@endeporte.edu.co" TargetMode="External"/><Relationship Id="rId39" Type="http://schemas.openxmlformats.org/officeDocument/2006/relationships/hyperlink" Target="mailto:juliana.guevara@endeporte.edu.co" TargetMode="External"/><Relationship Id="rId286" Type="http://schemas.openxmlformats.org/officeDocument/2006/relationships/hyperlink" Target="mailto:internacionalizacion@endeporte.edu.co" TargetMode="External"/><Relationship Id="rId451" Type="http://schemas.openxmlformats.org/officeDocument/2006/relationships/hyperlink" Target="mailto:mariaa.ordonezd@endeporte.edu.co" TargetMode="External"/><Relationship Id="rId493" Type="http://schemas.openxmlformats.org/officeDocument/2006/relationships/hyperlink" Target="https://drive.google.com/open?id=1JAZOFQlfRII3rQQfiNvM7eOxtns6dLAg" TargetMode="External"/><Relationship Id="rId507" Type="http://schemas.openxmlformats.org/officeDocument/2006/relationships/hyperlink" Target="mailto:cenoide.lopez@endeporte.edu.co" TargetMode="External"/><Relationship Id="rId549" Type="http://schemas.openxmlformats.org/officeDocument/2006/relationships/hyperlink" Target="https://drive.google.com/open?id=1W1Hq1oiZjUIN_5HqxscBr0BDaJq9qqRC" TargetMode="External"/><Relationship Id="rId714" Type="http://schemas.openxmlformats.org/officeDocument/2006/relationships/hyperlink" Target="mailto:cultura@endeporte.edu.co" TargetMode="External"/><Relationship Id="rId756" Type="http://schemas.openxmlformats.org/officeDocument/2006/relationships/hyperlink" Target="mailto:gildardo.scarpetta@endeporte.edu.co" TargetMode="External"/><Relationship Id="rId921" Type="http://schemas.openxmlformats.org/officeDocument/2006/relationships/hyperlink" Target="https://drive.google.com/open?id=1Vk7J3DFTdmUJXxUbn4MrAnF_l2a1h6dL" TargetMode="External"/><Relationship Id="rId50" Type="http://schemas.openxmlformats.org/officeDocument/2006/relationships/hyperlink" Target="mailto:ricardo.rengifo@endeporte.edu.co" TargetMode="External"/><Relationship Id="rId104" Type="http://schemas.openxmlformats.org/officeDocument/2006/relationships/hyperlink" Target="mailto:mariaa.ordonezd@endeporte.edu.co" TargetMode="External"/><Relationship Id="rId146" Type="http://schemas.openxmlformats.org/officeDocument/2006/relationships/hyperlink" Target="mailto:mariaa.ordonezd@endeporte.edu.co" TargetMode="External"/><Relationship Id="rId188" Type="http://schemas.openxmlformats.org/officeDocument/2006/relationships/hyperlink" Target="mailto:mariaa.ordonezd@endeporte.edu.co" TargetMode="External"/><Relationship Id="rId311" Type="http://schemas.openxmlformats.org/officeDocument/2006/relationships/hyperlink" Target="mailto:mclaudia.arbelaez@endeporte.edu.co" TargetMode="External"/><Relationship Id="rId353" Type="http://schemas.openxmlformats.org/officeDocument/2006/relationships/hyperlink" Target="https://drive.google.com/open?id=1EXRXvURHMZ6Bw1BMZMlQTIgXNVqrn5Ui" TargetMode="External"/><Relationship Id="rId395" Type="http://schemas.openxmlformats.org/officeDocument/2006/relationships/hyperlink" Target="mailto:lina.velez@endeporte.edu.co" TargetMode="External"/><Relationship Id="rId409" Type="http://schemas.openxmlformats.org/officeDocument/2006/relationships/hyperlink" Target="mailto:sandra.zuniga@endeporte.edu.co" TargetMode="External"/><Relationship Id="rId560" Type="http://schemas.openxmlformats.org/officeDocument/2006/relationships/hyperlink" Target="mailto:julian.acosta@endeporte.edu.co" TargetMode="External"/><Relationship Id="rId798" Type="http://schemas.openxmlformats.org/officeDocument/2006/relationships/hyperlink" Target="https://www.colfuturo.org/progr.../credito-beca/convocatoria" TargetMode="External"/><Relationship Id="rId963" Type="http://schemas.openxmlformats.org/officeDocument/2006/relationships/hyperlink" Target="https://drive.google.com/open?id=1Ax3umFAaLCOin3JnUCYIAggMwnaQT6Xo" TargetMode="External"/><Relationship Id="rId1039" Type="http://schemas.openxmlformats.org/officeDocument/2006/relationships/hyperlink" Target="https://drive.google.com/open?id=1TSKWBlBoe21aN1jmmQQ9WvMYlmqQimpD" TargetMode="External"/><Relationship Id="rId92" Type="http://schemas.openxmlformats.org/officeDocument/2006/relationships/hyperlink" Target="mailto:internacionalizacion@endeporte.edu.co" TargetMode="External"/><Relationship Id="rId213" Type="http://schemas.openxmlformats.org/officeDocument/2006/relationships/hyperlink" Target="mailto:comunicaciones@endeporte.edu.co" TargetMode="External"/><Relationship Id="rId420" Type="http://schemas.openxmlformats.org/officeDocument/2006/relationships/hyperlink" Target="mailto:cristhian.soto@endeporte.edu.co" TargetMode="External"/><Relationship Id="rId616" Type="http://schemas.openxmlformats.org/officeDocument/2006/relationships/hyperlink" Target="mailto:comunicaciones@endeporte.edu.co" TargetMode="External"/><Relationship Id="rId658" Type="http://schemas.openxmlformats.org/officeDocument/2006/relationships/hyperlink" Target="mailto:cristhian.soto@endeporte.edu.co" TargetMode="External"/><Relationship Id="rId823" Type="http://schemas.openxmlformats.org/officeDocument/2006/relationships/hyperlink" Target="https://www.youtube.com/watch?v=IVGk15I-2bk" TargetMode="External"/><Relationship Id="rId865" Type="http://schemas.openxmlformats.org/officeDocument/2006/relationships/hyperlink" Target="mailto:jesse.bermudez@endeporte.edu.co" TargetMode="External"/><Relationship Id="rId1050" Type="http://schemas.openxmlformats.org/officeDocument/2006/relationships/hyperlink" Target="https://drive.google.com/open?id=1vbZuFAhZFksGkk_A_kG0pUBCwps7mJEN" TargetMode="External"/><Relationship Id="rId255" Type="http://schemas.openxmlformats.org/officeDocument/2006/relationships/hyperlink" Target="mailto:diana.abadia@endeporte.edu.co" TargetMode="External"/><Relationship Id="rId297" Type="http://schemas.openxmlformats.org/officeDocument/2006/relationships/hyperlink" Target="mailto:internacionalizacion@endeporte.edu.co" TargetMode="External"/><Relationship Id="rId462" Type="http://schemas.openxmlformats.org/officeDocument/2006/relationships/hyperlink" Target="mailto:yady.salazar@endeporte.edu.co" TargetMode="External"/><Relationship Id="rId518" Type="http://schemas.openxmlformats.org/officeDocument/2006/relationships/hyperlink" Target="https://drive.google.com/open?id=1HvRqBS-Z2uNXEQ3vz0mguGitCyCCx-ni" TargetMode="External"/><Relationship Id="rId725" Type="http://schemas.openxmlformats.org/officeDocument/2006/relationships/hyperlink" Target="mailto:comunicaciones@endeporte.edu.co" TargetMode="External"/><Relationship Id="rId932" Type="http://schemas.openxmlformats.org/officeDocument/2006/relationships/hyperlink" Target="mailto:comunicaciones@endeporte.edu.co" TargetMode="External"/><Relationship Id="rId115" Type="http://schemas.openxmlformats.org/officeDocument/2006/relationships/hyperlink" Target="https://drive.google.com/open?id=1ne-qit-Hqh1UQsp454-wxwdKotcR-9J5" TargetMode="External"/><Relationship Id="rId157" Type="http://schemas.openxmlformats.org/officeDocument/2006/relationships/hyperlink" Target="https://drive.google.com/open?id=1S7i3bMP81XkTtDyfoeXOZO3aCDk2UQvi" TargetMode="External"/><Relationship Id="rId322" Type="http://schemas.openxmlformats.org/officeDocument/2006/relationships/hyperlink" Target="mailto:carolina.munozs@endeporte.edu.co" TargetMode="External"/><Relationship Id="rId364" Type="http://schemas.openxmlformats.org/officeDocument/2006/relationships/hyperlink" Target="https://drive.google.com/open?id=1NpXqvNkXECbJs6sQtBnzwxX_bfYclPu9" TargetMode="External"/><Relationship Id="rId767" Type="http://schemas.openxmlformats.org/officeDocument/2006/relationships/hyperlink" Target="mailto:julian.acosta@endeporte.edu.co" TargetMode="External"/><Relationship Id="rId974" Type="http://schemas.openxmlformats.org/officeDocument/2006/relationships/hyperlink" Target="https://drive.google.com/open?id=17CfLVWynX5RAAsu8-0kywU0AzjGt1QEy" TargetMode="External"/><Relationship Id="rId1008" Type="http://schemas.openxmlformats.org/officeDocument/2006/relationships/hyperlink" Target="https://drive.google.com/open?id=10Z9_dh7qPT6_fz_JGGCg-unfGkvbdIYq" TargetMode="External"/><Relationship Id="rId61" Type="http://schemas.openxmlformats.org/officeDocument/2006/relationships/hyperlink" Target="mailto:comunicaciones@endeporte.edu.co" TargetMode="External"/><Relationship Id="rId199" Type="http://schemas.openxmlformats.org/officeDocument/2006/relationships/hyperlink" Target="mailto:daniela.grajales@endeporte.edu.co" TargetMode="External"/><Relationship Id="rId571" Type="http://schemas.openxmlformats.org/officeDocument/2006/relationships/hyperlink" Target="https://drive.google.com/open?id=1_4z23rmye8hbWxETH99n_4eZy03ewZ24" TargetMode="External"/><Relationship Id="rId627" Type="http://schemas.openxmlformats.org/officeDocument/2006/relationships/hyperlink" Target="https://drive.google.com/open?id=11rpOVWbDsjPZ22XivIA-ecZFSA89T4kC" TargetMode="External"/><Relationship Id="rId669" Type="http://schemas.openxmlformats.org/officeDocument/2006/relationships/hyperlink" Target="mailto:comunicaciones@endeporte.edu.co" TargetMode="External"/><Relationship Id="rId834" Type="http://schemas.openxmlformats.org/officeDocument/2006/relationships/hyperlink" Target="mailto:jairo.balanta@endeporte.edu.co" TargetMode="External"/><Relationship Id="rId876" Type="http://schemas.openxmlformats.org/officeDocument/2006/relationships/hyperlink" Target="mailto:isabel.selada@endeporte.edu.co" TargetMode="External"/><Relationship Id="rId19" Type="http://schemas.openxmlformats.org/officeDocument/2006/relationships/hyperlink" Target="https://drive.google.com/open?id=1NIuUwT5GvU34po1-zmHhK10Sz-73-iY6" TargetMode="External"/><Relationship Id="rId224" Type="http://schemas.openxmlformats.org/officeDocument/2006/relationships/hyperlink" Target="mailto:internacionalizacion@endeporte.edu.co" TargetMode="External"/><Relationship Id="rId266" Type="http://schemas.openxmlformats.org/officeDocument/2006/relationships/hyperlink" Target="https://drive.google.com/open?id=1IntUFV6Hx8bzDlyrGrpUPor1Uhhy6A6g" TargetMode="External"/><Relationship Id="rId431" Type="http://schemas.openxmlformats.org/officeDocument/2006/relationships/hyperlink" Target="https://drive.google.com/open?id=1ox46K04ua-1sLbVzj5-exxtcvY8_HeBk" TargetMode="External"/><Relationship Id="rId473" Type="http://schemas.openxmlformats.org/officeDocument/2006/relationships/hyperlink" Target="mailto:juanpablo.arce@endeporte.edu.co" TargetMode="External"/><Relationship Id="rId529" Type="http://schemas.openxmlformats.org/officeDocument/2006/relationships/hyperlink" Target="https://drive.google.com/open?id=1cbC1q7QNeTXKwlNNOwp1sGNdDLf266G5" TargetMode="External"/><Relationship Id="rId680" Type="http://schemas.openxmlformats.org/officeDocument/2006/relationships/hyperlink" Target="mailto:comunicaciones@endeporte.edu.co" TargetMode="External"/><Relationship Id="rId736" Type="http://schemas.openxmlformats.org/officeDocument/2006/relationships/hyperlink" Target="mailto:internacionalizacion@endeporte.edu.co" TargetMode="External"/><Relationship Id="rId901" Type="http://schemas.openxmlformats.org/officeDocument/2006/relationships/hyperlink" Target="https://drive.google.com/open?id=1ngSLlkg_ozgBlm5QFA27jhcYgiQeaNu1" TargetMode="External"/><Relationship Id="rId1061" Type="http://schemas.openxmlformats.org/officeDocument/2006/relationships/hyperlink" Target="https://drive.google.com/open?id=1gnOjQoYSAOx-wR4xUnDHH4GaJpOldQF7" TargetMode="External"/><Relationship Id="rId30" Type="http://schemas.openxmlformats.org/officeDocument/2006/relationships/hyperlink" Target="https://drive.google.com/open?id=1vaIXArHDQr4Gl6v1yQoPY25Pzf5WvyvD" TargetMode="External"/><Relationship Id="rId126" Type="http://schemas.openxmlformats.org/officeDocument/2006/relationships/hyperlink" Target="https://drive.google.com/open?id=1RtGarkbGp6C--OnqGqxYIoJVE0n6AMIy" TargetMode="External"/><Relationship Id="rId168" Type="http://schemas.openxmlformats.org/officeDocument/2006/relationships/hyperlink" Target="mailto:comunicaciones@endeporte.edu.co" TargetMode="External"/><Relationship Id="rId333" Type="http://schemas.openxmlformats.org/officeDocument/2006/relationships/hyperlink" Target="https://drive.google.com/open?id=17eFKVwsPgRYTIJNjAw8kReuNvKDcdXGw" TargetMode="External"/><Relationship Id="rId540" Type="http://schemas.openxmlformats.org/officeDocument/2006/relationships/hyperlink" Target="mailto:diana.abadia@endeporte.edu.co" TargetMode="External"/><Relationship Id="rId778" Type="http://schemas.openxmlformats.org/officeDocument/2006/relationships/hyperlink" Target="mailto:yiseth.mosquera@endeporte.edu.co" TargetMode="External"/><Relationship Id="rId943" Type="http://schemas.openxmlformats.org/officeDocument/2006/relationships/hyperlink" Target="https://drive.google.com/open?id=1HqP3ncRpWf_d0D8kBP4_4_hMjunJOp3l0Gt1Vz15oyY" TargetMode="External"/><Relationship Id="rId985" Type="http://schemas.openxmlformats.org/officeDocument/2006/relationships/hyperlink" Target="https://drive.google.com/open?id=1w3zZxvaT1NvDuSYAr8TsFGT_a91-cp9L" TargetMode="External"/><Relationship Id="rId1019" Type="http://schemas.openxmlformats.org/officeDocument/2006/relationships/hyperlink" Target="https://drive.google.com/open?id=1tqBmTXvOEhPd8HOlGR1ijfv5em3jDDgy" TargetMode="External"/><Relationship Id="rId72" Type="http://schemas.openxmlformats.org/officeDocument/2006/relationships/hyperlink" Target="mailto:internacionalizacion@endeporte.edu.co" TargetMode="External"/><Relationship Id="rId375" Type="http://schemas.openxmlformats.org/officeDocument/2006/relationships/hyperlink" Target="mailto:diana.abadia@endeporte.edu.co" TargetMode="External"/><Relationship Id="rId582" Type="http://schemas.openxmlformats.org/officeDocument/2006/relationships/hyperlink" Target="mailto:yady.salazar@endeporte.edu.co" TargetMode="External"/><Relationship Id="rId638" Type="http://schemas.openxmlformats.org/officeDocument/2006/relationships/hyperlink" Target="https://drive.google.com/open?id=1RWWWXdBczigVeBesUIP-S-5bohnSwCN9" TargetMode="External"/><Relationship Id="rId803" Type="http://schemas.openxmlformats.org/officeDocument/2006/relationships/hyperlink" Target="https://drive.google.com/open?id=1gHg3qcBS1TY7bvMRoVODJn-xRp6B6ewe" TargetMode="External"/><Relationship Id="rId845" Type="http://schemas.openxmlformats.org/officeDocument/2006/relationships/hyperlink" Target="mailto:cristhian.soto@endeporte.edu.co" TargetMode="External"/><Relationship Id="rId1030" Type="http://schemas.openxmlformats.org/officeDocument/2006/relationships/hyperlink" Target="https://drive.google.com/open?id=1dwWdJhdd2TlXv3ksX1znpQnyyD0dyWOY" TargetMode="External"/><Relationship Id="rId3" Type="http://schemas.openxmlformats.org/officeDocument/2006/relationships/hyperlink" Target="mailto:carolina.abella191@endeporte.edu.co" TargetMode="External"/><Relationship Id="rId235" Type="http://schemas.openxmlformats.org/officeDocument/2006/relationships/hyperlink" Target="mailto:internacionalizacion@endeporte.edu.co" TargetMode="External"/><Relationship Id="rId277" Type="http://schemas.openxmlformats.org/officeDocument/2006/relationships/hyperlink" Target="mailto:carolina.munozs@endeporte.edu.co" TargetMode="External"/><Relationship Id="rId400" Type="http://schemas.openxmlformats.org/officeDocument/2006/relationships/hyperlink" Target="mailto:mariaa.ordonezd@endeporte.edu.co" TargetMode="External"/><Relationship Id="rId442" Type="http://schemas.openxmlformats.org/officeDocument/2006/relationships/hyperlink" Target="mailto:diego.garcia@endeporte.edu.co" TargetMode="External"/><Relationship Id="rId484" Type="http://schemas.openxmlformats.org/officeDocument/2006/relationships/hyperlink" Target="mailto:comunicaciones@endeporte.edu.co" TargetMode="External"/><Relationship Id="rId705" Type="http://schemas.openxmlformats.org/officeDocument/2006/relationships/hyperlink" Target="mailto:comunicaciones@endeporte.edu.co" TargetMode="External"/><Relationship Id="rId887" Type="http://schemas.openxmlformats.org/officeDocument/2006/relationships/hyperlink" Target="mailto:juandavid.correa@endeporte.edu.co" TargetMode="External"/><Relationship Id="rId137" Type="http://schemas.openxmlformats.org/officeDocument/2006/relationships/hyperlink" Target="https://drive.google.com/open?id=1Xxq5P4jgh8enj18V3qhkAHoLpW5ow9YE" TargetMode="External"/><Relationship Id="rId302" Type="http://schemas.openxmlformats.org/officeDocument/2006/relationships/hyperlink" Target="https://drive.google.com/open?id=1fk92E0SfrWBEIE5dBGcFyI8FhMtx2UHH" TargetMode="External"/><Relationship Id="rId344" Type="http://schemas.openxmlformats.org/officeDocument/2006/relationships/hyperlink" Target="https://drive.google.com/open?id=1D4KMX7fE_L_ZIykZCgJtgmrsrgedNACu" TargetMode="External"/><Relationship Id="rId691" Type="http://schemas.openxmlformats.org/officeDocument/2006/relationships/hyperlink" Target="mailto:bienestaruniv@endeporte.edu.co" TargetMode="External"/><Relationship Id="rId747" Type="http://schemas.openxmlformats.org/officeDocument/2006/relationships/hyperlink" Target="https://drive.google.com/open?id=1A5SSHX85aufLoWy1yHEqWD_qjexNOWwa" TargetMode="External"/><Relationship Id="rId789" Type="http://schemas.openxmlformats.org/officeDocument/2006/relationships/hyperlink" Target="https://drive.google.com/open?id=1nSl4VuYet22Io6B3rTaADa4KW61GzfF5" TargetMode="External"/><Relationship Id="rId912" Type="http://schemas.openxmlformats.org/officeDocument/2006/relationships/hyperlink" Target="mailto:isabella.aguirrem@endeporte.edu.co" TargetMode="External"/><Relationship Id="rId954" Type="http://schemas.openxmlformats.org/officeDocument/2006/relationships/hyperlink" Target="https://drive.google.com/open?id=1h5VxNtiizir30fWiyaonLGlrqtM9YECq" TargetMode="External"/><Relationship Id="rId996" Type="http://schemas.openxmlformats.org/officeDocument/2006/relationships/hyperlink" Target="https://drive.google.com/open?id=1EiW5hT_VKCnS2dsVPfH0bzhVto1h0r-k" TargetMode="External"/><Relationship Id="rId41" Type="http://schemas.openxmlformats.org/officeDocument/2006/relationships/hyperlink" Target="mailto:juliana.guevara@endeporte.edu.co" TargetMode="External"/><Relationship Id="rId83" Type="http://schemas.openxmlformats.org/officeDocument/2006/relationships/hyperlink" Target="mailto:jairo.balanta@endeporte.edu.co" TargetMode="External"/><Relationship Id="rId179" Type="http://schemas.openxmlformats.org/officeDocument/2006/relationships/hyperlink" Target="mailto:evaluaciondocente@endeporte.edu.co" TargetMode="External"/><Relationship Id="rId386" Type="http://schemas.openxmlformats.org/officeDocument/2006/relationships/hyperlink" Target="https://drive.google.com/open?id=1p-0iV-MAIUNmHxM9t_pn3sLo9sYC8mGd" TargetMode="External"/><Relationship Id="rId551" Type="http://schemas.openxmlformats.org/officeDocument/2006/relationships/hyperlink" Target="https://drive.google.com/open?id=190fZPB-W7K-ajbDh5VP3dpbvjlGE_3Bx" TargetMode="External"/><Relationship Id="rId593" Type="http://schemas.openxmlformats.org/officeDocument/2006/relationships/hyperlink" Target="https://drive.google.com/open?id=1F2x4cALL0SnIJzWnNleDQOP9EPzEFHgD" TargetMode="External"/><Relationship Id="rId607" Type="http://schemas.openxmlformats.org/officeDocument/2006/relationships/hyperlink" Target="mailto:comunicaciones@endeporte.edu.co" TargetMode="External"/><Relationship Id="rId649" Type="http://schemas.openxmlformats.org/officeDocument/2006/relationships/hyperlink" Target="mailto:internacionalizacion@endeporte.edu.co" TargetMode="External"/><Relationship Id="rId814" Type="http://schemas.openxmlformats.org/officeDocument/2006/relationships/hyperlink" Target="https://drive.google.com/open?id=1ajGXwXGJPE7XPGmlrIHicEdTiTALzZUF" TargetMode="External"/><Relationship Id="rId856" Type="http://schemas.openxmlformats.org/officeDocument/2006/relationships/hyperlink" Target="mailto:yady.salazar@endeporte.edu.co" TargetMode="External"/><Relationship Id="rId190" Type="http://schemas.openxmlformats.org/officeDocument/2006/relationships/hyperlink" Target="mailto:mariaa.ordonezd@endeporte.edu.co" TargetMode="External"/><Relationship Id="rId204" Type="http://schemas.openxmlformats.org/officeDocument/2006/relationships/hyperlink" Target="mailto:internacionalizacion@endeporte.edu.co" TargetMode="External"/><Relationship Id="rId246" Type="http://schemas.openxmlformats.org/officeDocument/2006/relationships/hyperlink" Target="mailto:internacionalizacion@endeporte.edu.co" TargetMode="External"/><Relationship Id="rId288" Type="http://schemas.openxmlformats.org/officeDocument/2006/relationships/hyperlink" Target="mailto:internacionalizacion@endeporte.edu.co" TargetMode="External"/><Relationship Id="rId411" Type="http://schemas.openxmlformats.org/officeDocument/2006/relationships/hyperlink" Target="mailto:alberto.collazos@endeporte.edu.co" TargetMode="External"/><Relationship Id="rId453" Type="http://schemas.openxmlformats.org/officeDocument/2006/relationships/hyperlink" Target="mailto:comunicaciones@endeporte.edu.co" TargetMode="External"/><Relationship Id="rId509" Type="http://schemas.openxmlformats.org/officeDocument/2006/relationships/hyperlink" Target="mailto:mariaa.ordonezd@endeporte.edu.co" TargetMode="External"/><Relationship Id="rId660" Type="http://schemas.openxmlformats.org/officeDocument/2006/relationships/hyperlink" Target="mailto:carolina.munozs@endeporte.edu.co" TargetMode="External"/><Relationship Id="rId898" Type="http://schemas.openxmlformats.org/officeDocument/2006/relationships/hyperlink" Target="mailto:daniela.grajales@endeporte.edu.co" TargetMode="External"/><Relationship Id="rId1041" Type="http://schemas.openxmlformats.org/officeDocument/2006/relationships/hyperlink" Target="https://drive.google.com/open?id=1Scl28V6zDjDOOxnqxFrJBdQrf0ydr2ux" TargetMode="External"/><Relationship Id="rId106" Type="http://schemas.openxmlformats.org/officeDocument/2006/relationships/hyperlink" Target="https://drive.google.com/open?id=1uPOLncT6PreDuiHC9ksnX26cJ6hmN6Er" TargetMode="External"/><Relationship Id="rId313" Type="http://schemas.openxmlformats.org/officeDocument/2006/relationships/hyperlink" Target="mailto:vicky.saavedra@endeporte.edu.co" TargetMode="External"/><Relationship Id="rId495" Type="http://schemas.openxmlformats.org/officeDocument/2006/relationships/hyperlink" Target="mailto:mariaa.ordonezd@endeporte.edu.co" TargetMode="External"/><Relationship Id="rId716" Type="http://schemas.openxmlformats.org/officeDocument/2006/relationships/hyperlink" Target="mailto:sebastian.betancourt@endeporte.edu.co" TargetMode="External"/><Relationship Id="rId758" Type="http://schemas.openxmlformats.org/officeDocument/2006/relationships/hyperlink" Target="mailto:comunicaciones@endeporte.edu.co" TargetMode="External"/><Relationship Id="rId923" Type="http://schemas.openxmlformats.org/officeDocument/2006/relationships/hyperlink" Target="mailto:yady.salazar@endeporte.edu.co" TargetMode="External"/><Relationship Id="rId965" Type="http://schemas.openxmlformats.org/officeDocument/2006/relationships/hyperlink" Target="mailto:sebastian.betancourt@endeporte.edu.co" TargetMode="External"/><Relationship Id="rId10" Type="http://schemas.openxmlformats.org/officeDocument/2006/relationships/hyperlink" Target="mailto:comunicaciones@endeporte.edu.co" TargetMode="External"/><Relationship Id="rId52" Type="http://schemas.openxmlformats.org/officeDocument/2006/relationships/hyperlink" Target="mailto:comunicaciones@endeporte.edu.co" TargetMode="External"/><Relationship Id="rId94" Type="http://schemas.openxmlformats.org/officeDocument/2006/relationships/hyperlink" Target="https://drive.google.com/open?id=1R6ltDuSRuAKtPec3yyTuHfbfedcPau1h" TargetMode="External"/><Relationship Id="rId148" Type="http://schemas.openxmlformats.org/officeDocument/2006/relationships/hyperlink" Target="mailto:diana.gomez@endeporte.edu.co" TargetMode="External"/><Relationship Id="rId355" Type="http://schemas.openxmlformats.org/officeDocument/2006/relationships/hyperlink" Target="mailto:juanpablo.arce@endeporte.edu.co" TargetMode="External"/><Relationship Id="rId397" Type="http://schemas.openxmlformats.org/officeDocument/2006/relationships/hyperlink" Target="https://drive.google.com/open?id=1MoOnZkfShXAQJr3JefrVk932tyDu07BR" TargetMode="External"/><Relationship Id="rId520" Type="http://schemas.openxmlformats.org/officeDocument/2006/relationships/hyperlink" Target="https://drive.google.com/open?id=1cwBPNY8_6znNld2AZNs9Cze9PQTAGCMO" TargetMode="External"/><Relationship Id="rId562" Type="http://schemas.openxmlformats.org/officeDocument/2006/relationships/hyperlink" Target="mailto:cristhian.soto@endeporte.edu.co" TargetMode="External"/><Relationship Id="rId618" Type="http://schemas.openxmlformats.org/officeDocument/2006/relationships/hyperlink" Target="mailto:cultura@endeporte.edu.co" TargetMode="External"/><Relationship Id="rId825" Type="http://schemas.openxmlformats.org/officeDocument/2006/relationships/hyperlink" Target="mailto:carolina.munozs@endeporte.edu.co" TargetMode="External"/><Relationship Id="rId215" Type="http://schemas.openxmlformats.org/officeDocument/2006/relationships/hyperlink" Target="https://drive.google.com/open?id=1jGs4kw998t6mJwNszvA4UrXDKM0tzbK-" TargetMode="External"/><Relationship Id="rId257" Type="http://schemas.openxmlformats.org/officeDocument/2006/relationships/hyperlink" Target="mailto:internacionalizacion@endeporte.edu.co" TargetMode="External"/><Relationship Id="rId422" Type="http://schemas.openxmlformats.org/officeDocument/2006/relationships/hyperlink" Target="mailto:comunicaciones@endeporte.edu.co" TargetMode="External"/><Relationship Id="rId464" Type="http://schemas.openxmlformats.org/officeDocument/2006/relationships/hyperlink" Target="mailto:jairo.balanta@endeporte.edu.co" TargetMode="External"/><Relationship Id="rId867" Type="http://schemas.openxmlformats.org/officeDocument/2006/relationships/hyperlink" Target="mailto:atencionalciudadano@endeporte.edu.co" TargetMode="External"/><Relationship Id="rId1010" Type="http://schemas.openxmlformats.org/officeDocument/2006/relationships/hyperlink" Target="https://drive.google.com/open?id=1cxp0mcQQb2BWgvQK2jxbONdmmexZkJSr" TargetMode="External"/><Relationship Id="rId1052" Type="http://schemas.openxmlformats.org/officeDocument/2006/relationships/hyperlink" Target="https://drive.google.com/open?id=1iB5rRScKmLdpmXA7EZlYctWjJvoy3d96" TargetMode="External"/><Relationship Id="rId299" Type="http://schemas.openxmlformats.org/officeDocument/2006/relationships/hyperlink" Target="https://endeporte.edu.co/institucional/informacion-general/normatividad/category/21-resoluciones-de-rectoria?start=80." TargetMode="External"/><Relationship Id="rId727" Type="http://schemas.openxmlformats.org/officeDocument/2006/relationships/hyperlink" Target="mailto:comunicaciones@endeporte.edu.co" TargetMode="External"/><Relationship Id="rId934" Type="http://schemas.openxmlformats.org/officeDocument/2006/relationships/hyperlink" Target="mailto:julian.acosta@endeporte.edu.co" TargetMode="External"/><Relationship Id="rId63" Type="http://schemas.openxmlformats.org/officeDocument/2006/relationships/hyperlink" Target="https://drive.google.com/open?id=1coH7WWaIJ79YJVQihAwbMK9ko9_zapFX" TargetMode="External"/><Relationship Id="rId159" Type="http://schemas.openxmlformats.org/officeDocument/2006/relationships/hyperlink" Target="mailto:comunicaciones@endeporte.edu.co" TargetMode="External"/><Relationship Id="rId366" Type="http://schemas.openxmlformats.org/officeDocument/2006/relationships/hyperlink" Target="mailto:comunicaciones@endeporte.edu.co" TargetMode="External"/><Relationship Id="rId573" Type="http://schemas.openxmlformats.org/officeDocument/2006/relationships/hyperlink" Target="mailto:gestionambiental@endeporte.edu.co" TargetMode="External"/><Relationship Id="rId780" Type="http://schemas.openxmlformats.org/officeDocument/2006/relationships/hyperlink" Target="mailto:internacionalizacion@endeporte.edu.co" TargetMode="External"/><Relationship Id="rId226" Type="http://schemas.openxmlformats.org/officeDocument/2006/relationships/hyperlink" Target="https://drive.google.com/open?id=1IRFKSQ70wk6r4yYKxPyXPyIBT30uUsqc" TargetMode="External"/><Relationship Id="rId433" Type="http://schemas.openxmlformats.org/officeDocument/2006/relationships/hyperlink" Target="https://drive.google.com/open?id=1J-yMOg6fijF2JQaknpiueSJZIE51zRqG" TargetMode="External"/><Relationship Id="rId878" Type="http://schemas.openxmlformats.org/officeDocument/2006/relationships/hyperlink" Target="mailto:lina.velez@endeporte.edu.co" TargetMode="External"/><Relationship Id="rId1063" Type="http://schemas.openxmlformats.org/officeDocument/2006/relationships/hyperlink" Target="https://drive.google.com/open?id=1buMVhe700nAI7I6Tq0aOk_a7NQjmuwFq" TargetMode="External"/><Relationship Id="rId640" Type="http://schemas.openxmlformats.org/officeDocument/2006/relationships/hyperlink" Target="mailto:comunicaciones@endeporte.edu.co" TargetMode="External"/><Relationship Id="rId738" Type="http://schemas.openxmlformats.org/officeDocument/2006/relationships/hyperlink" Target="mailto:comunicaciones@endeporte.edu.co" TargetMode="External"/><Relationship Id="rId945" Type="http://schemas.openxmlformats.org/officeDocument/2006/relationships/hyperlink" Target="https://drive.google.com/open?id=1LJYJDbGSo_hjJYHWfJSM_aa8EQhJAvd7" TargetMode="External"/><Relationship Id="rId74" Type="http://schemas.openxmlformats.org/officeDocument/2006/relationships/hyperlink" Target="https://drive.google.com/open?id=1bSGH4cP5UJ8HXvWA98iDKYtQOb4q4cZo" TargetMode="External"/><Relationship Id="rId377" Type="http://schemas.openxmlformats.org/officeDocument/2006/relationships/hyperlink" Target="mailto:carolina.munozs@endeporte.edu.co" TargetMode="External"/><Relationship Id="rId500" Type="http://schemas.openxmlformats.org/officeDocument/2006/relationships/hyperlink" Target="https://drive.google.com/open?id=1QiNgNkz-tNrjXrs4Mv8hx9bRw6kUj-lj" TargetMode="External"/><Relationship Id="rId584" Type="http://schemas.openxmlformats.org/officeDocument/2006/relationships/hyperlink" Target="mailto:permanenciaestudiantil@endeporte.edu.co" TargetMode="External"/><Relationship Id="rId805" Type="http://schemas.openxmlformats.org/officeDocument/2006/relationships/hyperlink" Target="mailto:secretariageneral@endeporte.edu.co" TargetMode="External"/><Relationship Id="rId5" Type="http://schemas.openxmlformats.org/officeDocument/2006/relationships/hyperlink" Target="mailto:comunicaciones@endeporte.edu.co" TargetMode="External"/><Relationship Id="rId237" Type="http://schemas.openxmlformats.org/officeDocument/2006/relationships/hyperlink" Target="https://drive.google.com/open?id=1QVGspq9dYapCg-nmscAMuX0iHqzmXp5k" TargetMode="External"/><Relationship Id="rId791" Type="http://schemas.openxmlformats.org/officeDocument/2006/relationships/hyperlink" Target="https://drive.google.com/open?id=1YiVBY71t_PAdAagDLqo1bvZL7GZ-d8xo" TargetMode="External"/><Relationship Id="rId889" Type="http://schemas.openxmlformats.org/officeDocument/2006/relationships/hyperlink" Target="https://drive.google.com/open?id=1YSS5rIEDYQaIMJplKVb22TFLqJ4mWD1R" TargetMode="External"/><Relationship Id="rId444" Type="http://schemas.openxmlformats.org/officeDocument/2006/relationships/hyperlink" Target="https://drive.google.com/open?id=1xcqvF9-U0sb6GAJndQJd0a1I7JTV1NbG" TargetMode="External"/><Relationship Id="rId651" Type="http://schemas.openxmlformats.org/officeDocument/2006/relationships/hyperlink" Target="mailto:comunicaciones@endeporte.edu.co" TargetMode="External"/><Relationship Id="rId749" Type="http://schemas.openxmlformats.org/officeDocument/2006/relationships/hyperlink" Target="https://drive.google.com/open?id=1gwkpZVPMzAAo-4FfKDVTtK1CFknkS3c_" TargetMode="External"/><Relationship Id="rId290" Type="http://schemas.openxmlformats.org/officeDocument/2006/relationships/hyperlink" Target="https://drive.google.com/open?id=1dyjjjOFZ5czuw7dAl39j0GdMEEn-6isI" TargetMode="External"/><Relationship Id="rId304" Type="http://schemas.openxmlformats.org/officeDocument/2006/relationships/hyperlink" Target="https://drive.google.com/open?id=1Z8q4K1AIrArCplsZk45WY2QlCEX0AlVc" TargetMode="External"/><Relationship Id="rId388" Type="http://schemas.openxmlformats.org/officeDocument/2006/relationships/hyperlink" Target="https://drive.google.com/open?id=1vM-sJyM2Yj5nYOcN0T8lpoUnVFv5GndJ" TargetMode="External"/><Relationship Id="rId511" Type="http://schemas.openxmlformats.org/officeDocument/2006/relationships/hyperlink" Target="mailto:mariaa.ordonezd@endeporte.edu.co" TargetMode="External"/><Relationship Id="rId609" Type="http://schemas.openxmlformats.org/officeDocument/2006/relationships/hyperlink" Target="https://drive.google.com/open?id=1FCsABPLvO3QUVTqlM-BZRwsIylhPm8oj" TargetMode="External"/><Relationship Id="rId956" Type="http://schemas.openxmlformats.org/officeDocument/2006/relationships/hyperlink" Target="https://drive.google.com/open?id=1N3FmTkOYgnmHW_ebkgmHQiapBKICUrQN" TargetMode="External"/><Relationship Id="rId85" Type="http://schemas.openxmlformats.org/officeDocument/2006/relationships/hyperlink" Target="mailto:mclaudia.arbelaez@endeporte.edu.co" TargetMode="External"/><Relationship Id="rId150" Type="http://schemas.openxmlformats.org/officeDocument/2006/relationships/hyperlink" Target="mailto:comunicaciones@endeporte.edu.co" TargetMode="External"/><Relationship Id="rId595" Type="http://schemas.openxmlformats.org/officeDocument/2006/relationships/hyperlink" Target="mailto:graduados@endeporte.edu.co" TargetMode="External"/><Relationship Id="rId816" Type="http://schemas.openxmlformats.org/officeDocument/2006/relationships/hyperlink" Target="https://drive.google.com/open?id=1RUaacModBl-K4ogq_kxvjwur9K8OWVEg" TargetMode="External"/><Relationship Id="rId1001" Type="http://schemas.openxmlformats.org/officeDocument/2006/relationships/hyperlink" Target="https://drive.google.com/open?id=16GQgWVOANiFB0rfAoAAC4ZLb-G5YyR9V" TargetMode="External"/><Relationship Id="rId248" Type="http://schemas.openxmlformats.org/officeDocument/2006/relationships/hyperlink" Target="https://drive.google.com/open?id=1_61IqeBgX6uuRJ-LpQb7yxxsmABCJRY9" TargetMode="External"/><Relationship Id="rId455" Type="http://schemas.openxmlformats.org/officeDocument/2006/relationships/hyperlink" Target="https://drive.google.com/open?id=1l4e4Nk-zOqy000MXQyKjjFbjZjUYA92v" TargetMode="External"/><Relationship Id="rId662" Type="http://schemas.openxmlformats.org/officeDocument/2006/relationships/hyperlink" Target="mailto:cultura@endeporte.edu.co" TargetMode="External"/><Relationship Id="rId12" Type="http://schemas.openxmlformats.org/officeDocument/2006/relationships/hyperlink" Target="mailto:mariaa.ordonezd@endeporte.edu.co" TargetMode="External"/><Relationship Id="rId108" Type="http://schemas.openxmlformats.org/officeDocument/2006/relationships/hyperlink" Target="mailto:carolina.munozs@endeporte.edu.co" TargetMode="External"/><Relationship Id="rId315" Type="http://schemas.openxmlformats.org/officeDocument/2006/relationships/hyperlink" Target="https://drive.google.com/open?id=1zUYbnUcJLHr9ZFXXWzXcWj5r2KVdIGN8" TargetMode="External"/><Relationship Id="rId522" Type="http://schemas.openxmlformats.org/officeDocument/2006/relationships/hyperlink" Target="mailto:mariaa.ordonezd@endeporte.edu.co" TargetMode="External"/><Relationship Id="rId967" Type="http://schemas.openxmlformats.org/officeDocument/2006/relationships/hyperlink" Target="mailto:isabella.aguirrem@endeporte.edu.co" TargetMode="External"/><Relationship Id="rId96" Type="http://schemas.openxmlformats.org/officeDocument/2006/relationships/hyperlink" Target="https://docs.google.com/spreadsheets/d/1utf8hAR8FJrpJKt_3I_FveCYRVqy0wGLzWyjyNZRdXg/edit?usp=sharing" TargetMode="External"/><Relationship Id="rId161" Type="http://schemas.openxmlformats.org/officeDocument/2006/relationships/hyperlink" Target="mailto:internacionalizacion@endeporte.edu.co" TargetMode="External"/><Relationship Id="rId399" Type="http://schemas.openxmlformats.org/officeDocument/2006/relationships/hyperlink" Target="https://drive.google.com/open?id=1cIOysX5ERoYGhM06oAkxrFd7riY1wP06" TargetMode="External"/><Relationship Id="rId827" Type="http://schemas.openxmlformats.org/officeDocument/2006/relationships/hyperlink" Target="mailto:cultura@endeporte.edu.co" TargetMode="External"/><Relationship Id="rId1012" Type="http://schemas.openxmlformats.org/officeDocument/2006/relationships/hyperlink" Target="https://drive.google.com/open?id=1mqmd0ADYZpE5Qnlf6fu7tr6qQDbSwuJr" TargetMode="External"/><Relationship Id="rId259" Type="http://schemas.openxmlformats.org/officeDocument/2006/relationships/hyperlink" Target="mailto:carolina.munozs@endeporte.edu.co" TargetMode="External"/><Relationship Id="rId466" Type="http://schemas.openxmlformats.org/officeDocument/2006/relationships/hyperlink" Target="https://drive.google.com/open?id=1SXfxgSlqkkffAdaSCFPEQO1zlJQf84hQ" TargetMode="External"/><Relationship Id="rId673" Type="http://schemas.openxmlformats.org/officeDocument/2006/relationships/hyperlink" Target="mailto:centrodeidiomas@endeporte.edu.co" TargetMode="External"/><Relationship Id="rId880" Type="http://schemas.openxmlformats.org/officeDocument/2006/relationships/hyperlink" Target="mailto:yady.salazar@endeporte.edu.co" TargetMode="External"/><Relationship Id="rId23" Type="http://schemas.openxmlformats.org/officeDocument/2006/relationships/hyperlink" Target="mailto:juanpablo.arce@endeporte.edu.co" TargetMode="External"/><Relationship Id="rId119" Type="http://schemas.openxmlformats.org/officeDocument/2006/relationships/hyperlink" Target="mailto:isabel.casas@endeporte.edu.co" TargetMode="External"/><Relationship Id="rId326" Type="http://schemas.openxmlformats.org/officeDocument/2006/relationships/hyperlink" Target="mailto:centrodelenguas@endeporte.edu.co" TargetMode="External"/><Relationship Id="rId533" Type="http://schemas.openxmlformats.org/officeDocument/2006/relationships/hyperlink" Target="https://drive.google.com/open?id=1NXS_whUHA3CKD-r-zOWR_FeoLvKrWGp9" TargetMode="External"/><Relationship Id="rId978" Type="http://schemas.openxmlformats.org/officeDocument/2006/relationships/hyperlink" Target="https://drive.google.com/open?id=1okLb2rMBUFXVtno-VgPO4r-ltS4HM3YI" TargetMode="External"/><Relationship Id="rId740" Type="http://schemas.openxmlformats.org/officeDocument/2006/relationships/hyperlink" Target="mailto:comunicaciones@endeporte.edu.co" TargetMode="External"/><Relationship Id="rId838" Type="http://schemas.openxmlformats.org/officeDocument/2006/relationships/hyperlink" Target="https://drive.google.com/open?id=1H1WM-eW7dozIfqQjygcvygWqU3sHDmJv" TargetMode="External"/><Relationship Id="rId1023" Type="http://schemas.openxmlformats.org/officeDocument/2006/relationships/hyperlink" Target="https://drive.google.com/open?id=15WDMwHwl8gqK6CAUr2lRbUPyDzUZ83fY" TargetMode="External"/><Relationship Id="rId172" Type="http://schemas.openxmlformats.org/officeDocument/2006/relationships/hyperlink" Target="mailto:comunicaciones@endeporte.edu.co" TargetMode="External"/><Relationship Id="rId477" Type="http://schemas.openxmlformats.org/officeDocument/2006/relationships/hyperlink" Target="mailto:comunicaciones@endeporte.edu.co" TargetMode="External"/><Relationship Id="rId600" Type="http://schemas.openxmlformats.org/officeDocument/2006/relationships/hyperlink" Target="https://drive.google.com/open?id=1NJtyXFMSth85kb4SKM9QoVN4J2XgFddk" TargetMode="External"/><Relationship Id="rId684" Type="http://schemas.openxmlformats.org/officeDocument/2006/relationships/hyperlink" Target="https://drive.google.com/open?id=19wMvZsm48XpRnZ-EWTHdd3qNye5SoQ87" TargetMode="External"/><Relationship Id="rId337" Type="http://schemas.openxmlformats.org/officeDocument/2006/relationships/hyperlink" Target="mailto:mariaa.ordonezd@endeporte.edu.co" TargetMode="External"/><Relationship Id="rId891" Type="http://schemas.openxmlformats.org/officeDocument/2006/relationships/hyperlink" Target="https://drive.google.com/open?id=1W_h3jhV3PY16a4dbvpsFTpSP6DkNsxHX" TargetMode="External"/><Relationship Id="rId905" Type="http://schemas.openxmlformats.org/officeDocument/2006/relationships/hyperlink" Target="mailto:nicolle.pantoja2@endeporte.edu.co" TargetMode="External"/><Relationship Id="rId989" Type="http://schemas.openxmlformats.org/officeDocument/2006/relationships/hyperlink" Target="https://drive.google.com/open?id=1qjp3j7NNTERHivfckCd0g0G1wCzkIi5L" TargetMode="External"/><Relationship Id="rId34" Type="http://schemas.openxmlformats.org/officeDocument/2006/relationships/hyperlink" Target="https://drive.google.com/open?id=19zh6G84gtNYYCL2Ad1ozotHw6Qc6d87p" TargetMode="External"/><Relationship Id="rId544" Type="http://schemas.openxmlformats.org/officeDocument/2006/relationships/hyperlink" Target="mailto:comunicaciones@endeporte.edu.co" TargetMode="External"/><Relationship Id="rId751" Type="http://schemas.openxmlformats.org/officeDocument/2006/relationships/hyperlink" Target="mailto:internacionalizacion@endeporte.edu.co" TargetMode="External"/><Relationship Id="rId849" Type="http://schemas.openxmlformats.org/officeDocument/2006/relationships/hyperlink" Target="https://drive.google.com/open?id=1pGA7Oq-owJsqTwMwPHcTs2mHShGap5jY" TargetMode="External"/><Relationship Id="rId183" Type="http://schemas.openxmlformats.org/officeDocument/2006/relationships/hyperlink" Target="mailto:diego.garcia@endeporte.edu.co" TargetMode="External"/><Relationship Id="rId390" Type="http://schemas.openxmlformats.org/officeDocument/2006/relationships/hyperlink" Target="https://drive.google.com/open?id=1tnhoUyrGCtnqFVZg5kiC5gd9UrPScYF7" TargetMode="External"/><Relationship Id="rId404" Type="http://schemas.openxmlformats.org/officeDocument/2006/relationships/hyperlink" Target="mailto:webmaster@endeporte.edu.co" TargetMode="External"/><Relationship Id="rId611" Type="http://schemas.openxmlformats.org/officeDocument/2006/relationships/hyperlink" Target="https://drive.google.com/open?id=1Ag_O6HcIReX9M0kuBu3mIJkjrQsOXzUD" TargetMode="External"/><Relationship Id="rId1034" Type="http://schemas.openxmlformats.org/officeDocument/2006/relationships/hyperlink" Target="https://drive.google.com/open?id=1uSKMuNkdtko75S0igUTWtlqUOQWL8vuv" TargetMode="External"/><Relationship Id="rId250" Type="http://schemas.openxmlformats.org/officeDocument/2006/relationships/hyperlink" Target="mailto:internacionalizacion@endeporte.edu.co" TargetMode="External"/><Relationship Id="rId488" Type="http://schemas.openxmlformats.org/officeDocument/2006/relationships/hyperlink" Target="https://drive.google.com/open?id=1POiJokU75R5AcjpySltRaR_UEsC8C7ju" TargetMode="External"/><Relationship Id="rId695" Type="http://schemas.openxmlformats.org/officeDocument/2006/relationships/hyperlink" Target="mailto:daniela.grajales@endeporte.edu.co" TargetMode="External"/><Relationship Id="rId709" Type="http://schemas.openxmlformats.org/officeDocument/2006/relationships/hyperlink" Target="mailto:comunicaciones@endeporte.edu.co" TargetMode="External"/><Relationship Id="rId916" Type="http://schemas.openxmlformats.org/officeDocument/2006/relationships/hyperlink" Target="mailto:isabella.aguirrem@endeporte.edu.co" TargetMode="External"/><Relationship Id="rId45" Type="http://schemas.openxmlformats.org/officeDocument/2006/relationships/hyperlink" Target="https://drive.google.com/open?id=1QSrE6PwBPNO_-u0ajCpU85hMgIkIfc0L" TargetMode="External"/><Relationship Id="rId110" Type="http://schemas.openxmlformats.org/officeDocument/2006/relationships/hyperlink" Target="https://forms.gle/gEh14ziRtu1bQQuB7" TargetMode="External"/><Relationship Id="rId348" Type="http://schemas.openxmlformats.org/officeDocument/2006/relationships/hyperlink" Target="mailto:vicky.saavedra@endeporte.edu.co" TargetMode="External"/><Relationship Id="rId555" Type="http://schemas.openxmlformats.org/officeDocument/2006/relationships/hyperlink" Target="https://drive.google.com/open?id=1hwyq-rUoNMMtppGRDAkhwArOA0bG0Y1Y" TargetMode="External"/><Relationship Id="rId762" Type="http://schemas.openxmlformats.org/officeDocument/2006/relationships/hyperlink" Target="mailto:graduados@endeporte.edu.co" TargetMode="External"/><Relationship Id="rId194" Type="http://schemas.openxmlformats.org/officeDocument/2006/relationships/hyperlink" Target="mailto:mariaa.ordonezd@endeporte.edu.co" TargetMode="External"/><Relationship Id="rId208" Type="http://schemas.openxmlformats.org/officeDocument/2006/relationships/hyperlink" Target="https://drive.google.com/open?id=1PnWRxhcOktJ0dA5SDYoMbFtlGHMu2EWV" TargetMode="External"/><Relationship Id="rId415" Type="http://schemas.openxmlformats.org/officeDocument/2006/relationships/hyperlink" Target="https://drive.google.com/open?id=1-wuKrN46nV6Eb7nhXy2NYHeTRm0M_pkk" TargetMode="External"/><Relationship Id="rId622" Type="http://schemas.openxmlformats.org/officeDocument/2006/relationships/hyperlink" Target="mailto:julian.acosta@endeporte.edu.co" TargetMode="External"/><Relationship Id="rId1045" Type="http://schemas.openxmlformats.org/officeDocument/2006/relationships/hyperlink" Target="https://drive.google.com/open?id=1U_5o8t5yIM4wyjvDP7pPURzE3JqGYceH" TargetMode="External"/><Relationship Id="rId261" Type="http://schemas.openxmlformats.org/officeDocument/2006/relationships/hyperlink" Target="https://drive.google.com/open?id=1oJlr7PFR9WZBJJRaIySYomlEv32ILdSe" TargetMode="External"/><Relationship Id="rId499" Type="http://schemas.openxmlformats.org/officeDocument/2006/relationships/hyperlink" Target="mailto:centrodeidiomas@endeporte.edu.co" TargetMode="External"/><Relationship Id="rId927" Type="http://schemas.openxmlformats.org/officeDocument/2006/relationships/hyperlink" Target="mailto:luzadriana.hernandez@endeporte.edu.co" TargetMode="External"/><Relationship Id="rId56" Type="http://schemas.openxmlformats.org/officeDocument/2006/relationships/hyperlink" Target="https://drive.google.com/open?id=1UE9WspPrrid1KsUQ4Z76K5OG3791ZH6L" TargetMode="External"/><Relationship Id="rId359" Type="http://schemas.openxmlformats.org/officeDocument/2006/relationships/hyperlink" Target="https://drive.google.com/open?id=1MvWyUvO4LfJRdr-Y060uolVmjcBMliCe" TargetMode="External"/><Relationship Id="rId566" Type="http://schemas.openxmlformats.org/officeDocument/2006/relationships/hyperlink" Target="mailto:diana.abadia@endeporte.edu.co" TargetMode="External"/><Relationship Id="rId773" Type="http://schemas.openxmlformats.org/officeDocument/2006/relationships/hyperlink" Target="https://drive.google.com/open?id=1OUtC3aPJetkikpbEuZPA_KoOF5zYKb2e" TargetMode="External"/><Relationship Id="rId121" Type="http://schemas.openxmlformats.org/officeDocument/2006/relationships/hyperlink" Target="mailto:diana.abadia@endeporte.edu.co" TargetMode="External"/><Relationship Id="rId219" Type="http://schemas.openxmlformats.org/officeDocument/2006/relationships/hyperlink" Target="mailto:diana.abadia@endeporte.edu.co" TargetMode="External"/><Relationship Id="rId426" Type="http://schemas.openxmlformats.org/officeDocument/2006/relationships/hyperlink" Target="https://drive.google.com/open?id=1x-a3eglcEOG3bRdulT5cj5DMwsWyVljo" TargetMode="External"/><Relationship Id="rId633" Type="http://schemas.openxmlformats.org/officeDocument/2006/relationships/hyperlink" Target="https://drive.google.com/open?id=1w3qvlnMY5y58rzmFBJfr6Oatq6lrgcuf" TargetMode="External"/><Relationship Id="rId980" Type="http://schemas.openxmlformats.org/officeDocument/2006/relationships/hyperlink" Target="mailto:comunicaciones@endeporte.edu.co" TargetMode="External"/><Relationship Id="rId1056" Type="http://schemas.openxmlformats.org/officeDocument/2006/relationships/hyperlink" Target="https://drive.google.com/open?id=17hC0z5Y7-wcnw32YYdjcJ_ditMDaI7Qs" TargetMode="External"/><Relationship Id="rId840" Type="http://schemas.openxmlformats.org/officeDocument/2006/relationships/hyperlink" Target="mailto:saludocupacional@endeporte.edu.co" TargetMode="External"/><Relationship Id="rId938" Type="http://schemas.openxmlformats.org/officeDocument/2006/relationships/hyperlink" Target="mailto:cultura@endeporte.edu.co" TargetMode="External"/><Relationship Id="rId67" Type="http://schemas.openxmlformats.org/officeDocument/2006/relationships/hyperlink" Target="https://forms.zohopublic.com/cladea/form/25demayo2021EscrituradePapers/formperma/ZmoOWyRamA99akqgjMGgQDH7oSZ72W2oHsBq-gBiNwU" TargetMode="External"/><Relationship Id="rId272" Type="http://schemas.openxmlformats.org/officeDocument/2006/relationships/hyperlink" Target="mailto:vicky.saavedra@endeporte.edu.co" TargetMode="External"/><Relationship Id="rId577" Type="http://schemas.openxmlformats.org/officeDocument/2006/relationships/hyperlink" Target="mailto:sebastian.betancourt@endeporte.edu.co" TargetMode="External"/><Relationship Id="rId700" Type="http://schemas.openxmlformats.org/officeDocument/2006/relationships/hyperlink" Target="mailto:carolina.munozs@endeporte.edu.co" TargetMode="External"/><Relationship Id="rId132" Type="http://schemas.openxmlformats.org/officeDocument/2006/relationships/hyperlink" Target="mailto:diego.garcia@endeporte.edu.co" TargetMode="External"/><Relationship Id="rId784" Type="http://schemas.openxmlformats.org/officeDocument/2006/relationships/hyperlink" Target="mailto:secretariageneral@endeporte.edu.co" TargetMode="External"/><Relationship Id="rId991" Type="http://schemas.openxmlformats.org/officeDocument/2006/relationships/hyperlink" Target="https://drive.google.com/open?id=1ARCHj4CBwt81k1nxbKfIg8vJ18FHcuW4" TargetMode="External"/><Relationship Id="rId1067" Type="http://schemas.openxmlformats.org/officeDocument/2006/relationships/hyperlink" Target="https://forms.gle/mePnTdEUNTypZRe1A" TargetMode="External"/><Relationship Id="rId437" Type="http://schemas.openxmlformats.org/officeDocument/2006/relationships/hyperlink" Target="mailto:internacionalizacion@endeporte.edu.co" TargetMode="External"/><Relationship Id="rId644" Type="http://schemas.openxmlformats.org/officeDocument/2006/relationships/hyperlink" Target="mailto:sebastian.betancourt@endeporte.edu.co" TargetMode="External"/><Relationship Id="rId851" Type="http://schemas.openxmlformats.org/officeDocument/2006/relationships/hyperlink" Target="https://drive.google.com/open?id=1Q9y6Bba37tkf_ygHp84StLkdre_j9j0j" TargetMode="External"/><Relationship Id="rId283" Type="http://schemas.openxmlformats.org/officeDocument/2006/relationships/hyperlink" Target="mailto:internacionalizacion@endeporte.edu.co" TargetMode="External"/><Relationship Id="rId490" Type="http://schemas.openxmlformats.org/officeDocument/2006/relationships/hyperlink" Target="https://drive.google.com/open?id=1AJO8wKn5BjFAHmP5sIen5lHWxYI4uXhm" TargetMode="External"/><Relationship Id="rId504" Type="http://schemas.openxmlformats.org/officeDocument/2006/relationships/hyperlink" Target="mailto:jesse.bermudez@endeporte.edu.co" TargetMode="External"/><Relationship Id="rId711" Type="http://schemas.openxmlformats.org/officeDocument/2006/relationships/hyperlink" Target="https://drive.google.com/open?id=1dHeYdXlzckJtEcHGAIhP1TdHSJWXu8en" TargetMode="External"/><Relationship Id="rId949" Type="http://schemas.openxmlformats.org/officeDocument/2006/relationships/hyperlink" Target="https://www.endeporte.edu.co/institucional/informacion-general/normatividad/category/22-acuerdos-del-consejo-directivo?start=40" TargetMode="External"/><Relationship Id="rId78" Type="http://schemas.openxmlformats.org/officeDocument/2006/relationships/hyperlink" Target="mailto:internacionalizacion@endeporte.edu.co" TargetMode="External"/><Relationship Id="rId143" Type="http://schemas.openxmlformats.org/officeDocument/2006/relationships/hyperlink" Target="mailto:carolina.munozs@endeporte.edu.co" TargetMode="External"/><Relationship Id="rId350" Type="http://schemas.openxmlformats.org/officeDocument/2006/relationships/hyperlink" Target="mailto:graduados@endeporte.edu.co" TargetMode="External"/><Relationship Id="rId588" Type="http://schemas.openxmlformats.org/officeDocument/2006/relationships/hyperlink" Target="https://drive.google.com/open?id=1ap6ultqOkdYatRDiaX6Ci607396Gpz-P" TargetMode="External"/><Relationship Id="rId795" Type="http://schemas.openxmlformats.org/officeDocument/2006/relationships/hyperlink" Target="mailto:cultura@endeporte.edu.co" TargetMode="External"/><Relationship Id="rId809" Type="http://schemas.openxmlformats.org/officeDocument/2006/relationships/hyperlink" Target="mailto:internacionalizacion@endeporte.edu.co" TargetMode="External"/><Relationship Id="rId9" Type="http://schemas.openxmlformats.org/officeDocument/2006/relationships/hyperlink" Target="https://drive.google.com/open?id=1xcMjhaJ03sc97tkPRupqzKwvDkFPRtEh" TargetMode="External"/><Relationship Id="rId210" Type="http://schemas.openxmlformats.org/officeDocument/2006/relationships/hyperlink" Target="mailto:saludocupacional@endeporte.edu.co" TargetMode="External"/><Relationship Id="rId448" Type="http://schemas.openxmlformats.org/officeDocument/2006/relationships/hyperlink" Target="mailto:diana.abadia@endeporte.edu.co" TargetMode="External"/><Relationship Id="rId655" Type="http://schemas.openxmlformats.org/officeDocument/2006/relationships/hyperlink" Target="mailto:diana.valencia@endeporte.edu.co" TargetMode="External"/><Relationship Id="rId862" Type="http://schemas.openxmlformats.org/officeDocument/2006/relationships/hyperlink" Target="mailto:comunicaciones@endeporte.edu.co" TargetMode="External"/><Relationship Id="rId294" Type="http://schemas.openxmlformats.org/officeDocument/2006/relationships/hyperlink" Target="https://www.ifb.edu.br/reitori/27516-ifb-abre-inscricoes-para-o-curso-portugues-como-lingua-adicional-para-estudantes-estrangeiros" TargetMode="External"/><Relationship Id="rId308" Type="http://schemas.openxmlformats.org/officeDocument/2006/relationships/hyperlink" Target="mailto:comunicaciones@endeporte.edu.co" TargetMode="External"/><Relationship Id="rId515" Type="http://schemas.openxmlformats.org/officeDocument/2006/relationships/hyperlink" Target="mailto:internacionalizacion@endeporte.edu.co" TargetMode="External"/><Relationship Id="rId722" Type="http://schemas.openxmlformats.org/officeDocument/2006/relationships/hyperlink" Target="https://drive.google.com/open?id=1K8L_B6GyyUVO-jkVpFmclACm_GO8teWG" TargetMode="External"/><Relationship Id="rId89" Type="http://schemas.openxmlformats.org/officeDocument/2006/relationships/hyperlink" Target="mailto:comunicaciones@endeporte.edu.co" TargetMode="External"/><Relationship Id="rId154" Type="http://schemas.openxmlformats.org/officeDocument/2006/relationships/hyperlink" Target="mailto:cristhian.soto@endeporte.edu.co" TargetMode="External"/><Relationship Id="rId361" Type="http://schemas.openxmlformats.org/officeDocument/2006/relationships/hyperlink" Target="mailto:jairo.balanta@endeporte.edu.co" TargetMode="External"/><Relationship Id="rId599" Type="http://schemas.openxmlformats.org/officeDocument/2006/relationships/hyperlink" Target="mailto:luzadriana.hernandez@endeporte.edu.co" TargetMode="External"/><Relationship Id="rId1005" Type="http://schemas.openxmlformats.org/officeDocument/2006/relationships/hyperlink" Target="https://drive.google.com/open?id=1gnX6cfgVhl6f_hCo2MO2AtYFYwgvcSt3" TargetMode="External"/><Relationship Id="rId459" Type="http://schemas.openxmlformats.org/officeDocument/2006/relationships/hyperlink" Target="mailto:mariaa.ordonezd@endeporte.edu.co" TargetMode="External"/><Relationship Id="rId666" Type="http://schemas.openxmlformats.org/officeDocument/2006/relationships/hyperlink" Target="https://drive.google.com/open?id=1YIOb3ATa0JPWqR85Yy_nBSWt8fXOeg7_" TargetMode="External"/><Relationship Id="rId873" Type="http://schemas.openxmlformats.org/officeDocument/2006/relationships/hyperlink" Target="https://drive.google.com/open?id=1YI9bEToO1zuIY03T3wm7nKmaAwngyvMU" TargetMode="External"/><Relationship Id="rId16" Type="http://schemas.openxmlformats.org/officeDocument/2006/relationships/hyperlink" Target="mailto:internacionalizacion@endeporte.edu.co" TargetMode="External"/><Relationship Id="rId221" Type="http://schemas.openxmlformats.org/officeDocument/2006/relationships/hyperlink" Target="mailto:mariaa.ordonezd@endeporte.edu.co" TargetMode="External"/><Relationship Id="rId319" Type="http://schemas.openxmlformats.org/officeDocument/2006/relationships/hyperlink" Target="mailto:comunicaciones@endeporte.edu.co" TargetMode="External"/><Relationship Id="rId526" Type="http://schemas.openxmlformats.org/officeDocument/2006/relationships/hyperlink" Target="mailto:mariaa.ordonezd@endeporte.edu.co" TargetMode="External"/><Relationship Id="rId733" Type="http://schemas.openxmlformats.org/officeDocument/2006/relationships/hyperlink" Target="mailto:comunicaciones@endeporte.edu.co" TargetMode="External"/><Relationship Id="rId940" Type="http://schemas.openxmlformats.org/officeDocument/2006/relationships/hyperlink" Target="mailto:jairo.balanta@endeporte.edu.co" TargetMode="External"/><Relationship Id="rId1016" Type="http://schemas.openxmlformats.org/officeDocument/2006/relationships/hyperlink" Target="http://evaluaciondocente.endeporte.edu.co/" TargetMode="External"/><Relationship Id="rId165" Type="http://schemas.openxmlformats.org/officeDocument/2006/relationships/hyperlink" Target="mailto:sandra.balseca@endeporte.edu.co" TargetMode="External"/><Relationship Id="rId372" Type="http://schemas.openxmlformats.org/officeDocument/2006/relationships/hyperlink" Target="mailto:diana.abadia@endeporte.edu.co" TargetMode="External"/><Relationship Id="rId677" Type="http://schemas.openxmlformats.org/officeDocument/2006/relationships/hyperlink" Target="https://drive.google.com/open?id=1LNVjKyuE7-1IYGe0phjpm0-x8plhex_B" TargetMode="External"/><Relationship Id="rId800" Type="http://schemas.openxmlformats.org/officeDocument/2006/relationships/hyperlink" Target="mailto:internacionalizacion@endeporte.edu.co" TargetMode="External"/><Relationship Id="rId232" Type="http://schemas.openxmlformats.org/officeDocument/2006/relationships/hyperlink" Target="https://drive.google.com/open?id=1kZ6VlRE_NJbVZkPWVdcyyUE0n_XNBuiH" TargetMode="External"/><Relationship Id="rId884" Type="http://schemas.openxmlformats.org/officeDocument/2006/relationships/hyperlink" Target="https://drive.google.com/open?id=12JO2Tj1_pnCEj_wahE4TUnyjzfoJ3Dvt" TargetMode="External"/><Relationship Id="rId27" Type="http://schemas.openxmlformats.org/officeDocument/2006/relationships/hyperlink" Target="mailto:comunicaciones@endeporte.edu.co" TargetMode="External"/><Relationship Id="rId537" Type="http://schemas.openxmlformats.org/officeDocument/2006/relationships/hyperlink" Target="mailto:cultura@endeporte.edu.co" TargetMode="External"/><Relationship Id="rId744" Type="http://schemas.openxmlformats.org/officeDocument/2006/relationships/hyperlink" Target="mailto:comunicaciones@endeporte.edu.co" TargetMode="External"/><Relationship Id="rId951" Type="http://schemas.openxmlformats.org/officeDocument/2006/relationships/hyperlink" Target="mailto:atencionalciudadano@endeporte.edu.co" TargetMode="External"/><Relationship Id="rId80" Type="http://schemas.openxmlformats.org/officeDocument/2006/relationships/hyperlink" Target="https://drive.google.com/open?id=1cSRoatbS169O4ZD1C32gKDzMADOPSjAF" TargetMode="External"/><Relationship Id="rId176" Type="http://schemas.openxmlformats.org/officeDocument/2006/relationships/hyperlink" Target="https://drive.google.com/open?id=19tZjEkt56FiJGkbeqcmj3vzr7_jeYASW" TargetMode="External"/><Relationship Id="rId383" Type="http://schemas.openxmlformats.org/officeDocument/2006/relationships/hyperlink" Target="mailto:carolina.munozs@endeporte.edu.co" TargetMode="External"/><Relationship Id="rId590" Type="http://schemas.openxmlformats.org/officeDocument/2006/relationships/hyperlink" Target="mailto:comunicaciones@endeporte.edu.co" TargetMode="External"/><Relationship Id="rId604" Type="http://schemas.openxmlformats.org/officeDocument/2006/relationships/hyperlink" Target="https://drive.google.com/open?id=1JaUOcP5oraCe9f4ubM7IpwvWnHPbA_Ed" TargetMode="External"/><Relationship Id="rId811" Type="http://schemas.openxmlformats.org/officeDocument/2006/relationships/hyperlink" Target="mailto:angelica.orozcor@endeporte.edu.co" TargetMode="External"/><Relationship Id="rId1027" Type="http://schemas.openxmlformats.org/officeDocument/2006/relationships/hyperlink" Target="https://drive.google.com/open?id=145iUukxMgrc_mf9_6uIN-sTfW-PH5WXC" TargetMode="External"/><Relationship Id="rId243" Type="http://schemas.openxmlformats.org/officeDocument/2006/relationships/hyperlink" Target="https://drive.google.com/open?id=1GSABz53DD9MkdTSGqgy0N_Fjg9ZswyV1" TargetMode="External"/><Relationship Id="rId450" Type="http://schemas.openxmlformats.org/officeDocument/2006/relationships/hyperlink" Target="https://drive.google.com/open?id=1qaf4CLwfMd7x-g0uFchOeA2eaS-w_0LA" TargetMode="External"/><Relationship Id="rId688" Type="http://schemas.openxmlformats.org/officeDocument/2006/relationships/hyperlink" Target="https://drive.google.com/open?id=1ZeRovkTbOxQuYptp25LT8rc832TZQsKF" TargetMode="External"/><Relationship Id="rId895" Type="http://schemas.openxmlformats.org/officeDocument/2006/relationships/hyperlink" Target="https://drive.google.com/open?id=1UNLsWv_LCkfKvuTQMhp521OisiALpviL" TargetMode="External"/><Relationship Id="rId909" Type="http://schemas.openxmlformats.org/officeDocument/2006/relationships/hyperlink" Target="mailto:atencionalciudadano@endeporte.edu.co" TargetMode="External"/><Relationship Id="rId38" Type="http://schemas.openxmlformats.org/officeDocument/2006/relationships/hyperlink" Target="https://drive.google.com/open?id=15zwakiiX7BHHzcC4lsXpszcDGKtZHWej" TargetMode="External"/><Relationship Id="rId103" Type="http://schemas.openxmlformats.org/officeDocument/2006/relationships/hyperlink" Target="https://drive.google.com/open?id=1wIf6x0LNURz8naJbFhRzop9VQATWqVTG" TargetMode="External"/><Relationship Id="rId310" Type="http://schemas.openxmlformats.org/officeDocument/2006/relationships/hyperlink" Target="mailto:comunicaciones@endeporte.edu.co" TargetMode="External"/><Relationship Id="rId548" Type="http://schemas.openxmlformats.org/officeDocument/2006/relationships/hyperlink" Target="mailto:cultura@endeporte.edu.co" TargetMode="External"/><Relationship Id="rId755" Type="http://schemas.openxmlformats.org/officeDocument/2006/relationships/hyperlink" Target="mailto:comunicaciones@endeporte.edu.co" TargetMode="External"/><Relationship Id="rId962" Type="http://schemas.openxmlformats.org/officeDocument/2006/relationships/hyperlink" Target="mailto:natali.arenales@endeporte.edu.co" TargetMode="External"/><Relationship Id="rId91" Type="http://schemas.openxmlformats.org/officeDocument/2006/relationships/hyperlink" Target="https://drive.google.com/open?id=1ASDrsLSpD9Z9vlG4fApHKAVMmVmmcrWf" TargetMode="External"/><Relationship Id="rId187" Type="http://schemas.openxmlformats.org/officeDocument/2006/relationships/hyperlink" Target="https://drive.google.com/open?id=1tsE38XtNaWtDGVwjReM0ONv739lHJAqq" TargetMode="External"/><Relationship Id="rId394" Type="http://schemas.openxmlformats.org/officeDocument/2006/relationships/hyperlink" Target="https://drive.google.com/open?id=1IfQ4HltPUB3_aPjseGZt9N-gdFekPYMJ" TargetMode="External"/><Relationship Id="rId408" Type="http://schemas.openxmlformats.org/officeDocument/2006/relationships/hyperlink" Target="https://drive.google.com/open?id=1qPrgvj_UMYaOxUsUdDcXJOeDB6ZjDojf" TargetMode="External"/><Relationship Id="rId615" Type="http://schemas.openxmlformats.org/officeDocument/2006/relationships/hyperlink" Target="mailto:diana.abadia@endeporte.edu.co" TargetMode="External"/><Relationship Id="rId822" Type="http://schemas.openxmlformats.org/officeDocument/2006/relationships/hyperlink" Target="mailto:carolina.munozs@endeporte.edu.co" TargetMode="External"/><Relationship Id="rId1038" Type="http://schemas.openxmlformats.org/officeDocument/2006/relationships/hyperlink" Target="https://drive.google.com/open?id=1qCvBu_v4p_KRFRXl5Nb1wQqHursU3R6L" TargetMode="External"/><Relationship Id="rId254" Type="http://schemas.openxmlformats.org/officeDocument/2006/relationships/hyperlink" Target="mailto:comunicaciones@endeporte.edu.co" TargetMode="External"/><Relationship Id="rId699" Type="http://schemas.openxmlformats.org/officeDocument/2006/relationships/hyperlink" Target="https://drive.google.com/open?id=1vVFgYCpyCFjgCElM7MCccLDU2N0Uz2Lq" TargetMode="External"/><Relationship Id="rId49" Type="http://schemas.openxmlformats.org/officeDocument/2006/relationships/hyperlink" Target="https://www.endeporte.edu.co/admisiones-end/inscripciones" TargetMode="External"/><Relationship Id="rId114" Type="http://schemas.openxmlformats.org/officeDocument/2006/relationships/hyperlink" Target="mailto:internacionalizacion@endeporte.edu.co" TargetMode="External"/><Relationship Id="rId461" Type="http://schemas.openxmlformats.org/officeDocument/2006/relationships/hyperlink" Target="https://drive.google.com/open?id=1I2z3aBVrpdVXxXXtdV04Mc6VDdqCS6Ld" TargetMode="External"/><Relationship Id="rId559" Type="http://schemas.openxmlformats.org/officeDocument/2006/relationships/hyperlink" Target="https://drive.google.com/open?id=1K9f2Bylhg4N8fCn1LvaQVRZ0IN6Fr1hW" TargetMode="External"/><Relationship Id="rId766" Type="http://schemas.openxmlformats.org/officeDocument/2006/relationships/hyperlink" Target="mailto:internacionalizacion@endeporte.edu.co" TargetMode="External"/><Relationship Id="rId198" Type="http://schemas.openxmlformats.org/officeDocument/2006/relationships/hyperlink" Target="mailto:comunicaciones@endeporte.edu.co" TargetMode="External"/><Relationship Id="rId321" Type="http://schemas.openxmlformats.org/officeDocument/2006/relationships/hyperlink" Target="mailto:carolina.munozs@endeporte.edu.co" TargetMode="External"/><Relationship Id="rId419" Type="http://schemas.openxmlformats.org/officeDocument/2006/relationships/hyperlink" Target="https://www.youtube.com/watch?v=g5okDhvmOG8&amp;feature=youtu.be" TargetMode="External"/><Relationship Id="rId626" Type="http://schemas.openxmlformats.org/officeDocument/2006/relationships/hyperlink" Target="mailto:cristhian.soto@endeporte.edu.co" TargetMode="External"/><Relationship Id="rId973" Type="http://schemas.openxmlformats.org/officeDocument/2006/relationships/hyperlink" Target="mailto:secretariageneral@endeporte.edu.co" TargetMode="External"/><Relationship Id="rId1049" Type="http://schemas.openxmlformats.org/officeDocument/2006/relationships/hyperlink" Target="https://drive.google.com/open?id=1zlt_WqwTmzqACe2jHld0Fe2o69SZY4YT" TargetMode="External"/><Relationship Id="rId833" Type="http://schemas.openxmlformats.org/officeDocument/2006/relationships/hyperlink" Target="mailto:atencionalciudadano@endeporte.edu.co" TargetMode="External"/><Relationship Id="rId265" Type="http://schemas.openxmlformats.org/officeDocument/2006/relationships/hyperlink" Target="mailto:brigadadeemergencia@endeporte.edu.co" TargetMode="External"/><Relationship Id="rId472" Type="http://schemas.openxmlformats.org/officeDocument/2006/relationships/hyperlink" Target="https://drive.google.com/open?id=1w1Lz_U_C6vfpRESVU67_tAbQmpDzl3E1" TargetMode="External"/><Relationship Id="rId900" Type="http://schemas.openxmlformats.org/officeDocument/2006/relationships/hyperlink" Target="mailto:jairo.balanta@endeporte.edu.co" TargetMode="External"/><Relationship Id="rId125" Type="http://schemas.openxmlformats.org/officeDocument/2006/relationships/hyperlink" Target="mailto:hernan.gomez@endeporte.edu.co" TargetMode="External"/><Relationship Id="rId332" Type="http://schemas.openxmlformats.org/officeDocument/2006/relationships/hyperlink" Target="https://docs.google.com/forms/d/1OvYyaSm_8x13nh1Lxh5nSg3ja5iB4LTG2uGEOYBXVCg/edit" TargetMode="External"/><Relationship Id="rId777" Type="http://schemas.openxmlformats.org/officeDocument/2006/relationships/hyperlink" Target="https://drive.google.com/open?id=1Jz4UVAHKkeB8J-V2FODNNXv-dX378a_I" TargetMode="External"/><Relationship Id="rId984" Type="http://schemas.openxmlformats.org/officeDocument/2006/relationships/hyperlink" Target="mailto:vicky.saavedra@endeporte.edu.co" TargetMode="External"/><Relationship Id="rId637" Type="http://schemas.openxmlformats.org/officeDocument/2006/relationships/hyperlink" Target="mailto:orley.perez@endeporte.edu.co" TargetMode="External"/><Relationship Id="rId844" Type="http://schemas.openxmlformats.org/officeDocument/2006/relationships/hyperlink" Target="https://drive.google.com/open?id=1cWGkVW33PWwr53TM3PXLcycnMxKyXd9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T1867"/>
  <sheetViews>
    <sheetView tabSelected="1" workbookViewId="0">
      <pane xSplit="3" ySplit="1" topLeftCell="D752" activePane="bottomRight" state="frozen"/>
      <selection pane="topRight" activeCell="D1" sqref="D1"/>
      <selection pane="bottomLeft" activeCell="A2" sqref="A2"/>
      <selection pane="bottomRight" activeCell="D2" sqref="D2"/>
    </sheetView>
  </sheetViews>
  <sheetFormatPr baseColWidth="10" defaultColWidth="12.5703125" defaultRowHeight="15.75" customHeight="1"/>
  <cols>
    <col min="1" max="1" width="16.42578125" customWidth="1"/>
    <col min="2" max="2" width="20.85546875" customWidth="1"/>
    <col min="3" max="3" width="18.85546875" customWidth="1"/>
    <col min="4" max="4" width="26.42578125" customWidth="1"/>
    <col min="5" max="5" width="25.42578125" customWidth="1"/>
    <col min="6" max="6" width="27.28515625" customWidth="1"/>
    <col min="7" max="7" width="28.7109375" customWidth="1"/>
    <col min="8" max="8" width="82.28515625" customWidth="1"/>
    <col min="9" max="9" width="31.140625" customWidth="1"/>
    <col min="10" max="20" width="18.85546875" customWidth="1"/>
  </cols>
  <sheetData>
    <row r="1" spans="1:20" ht="33" customHeight="1">
      <c r="A1" s="1" t="s">
        <v>0</v>
      </c>
      <c r="B1" s="2" t="s">
        <v>1</v>
      </c>
      <c r="C1" s="3" t="s">
        <v>2</v>
      </c>
      <c r="D1" s="4" t="s">
        <v>3</v>
      </c>
      <c r="E1" s="4" t="s">
        <v>4</v>
      </c>
      <c r="F1" s="4" t="s">
        <v>5</v>
      </c>
      <c r="G1" s="4" t="s">
        <v>6</v>
      </c>
      <c r="H1" s="3" t="s">
        <v>7</v>
      </c>
      <c r="I1" s="4" t="s">
        <v>8</v>
      </c>
      <c r="J1" s="4" t="s">
        <v>9</v>
      </c>
      <c r="K1" s="4" t="s">
        <v>10</v>
      </c>
      <c r="L1" s="4" t="s">
        <v>11</v>
      </c>
      <c r="M1" s="3" t="s">
        <v>12</v>
      </c>
      <c r="N1" s="4" t="s">
        <v>13</v>
      </c>
      <c r="O1" s="3" t="s">
        <v>2</v>
      </c>
      <c r="P1" s="3" t="s">
        <v>14</v>
      </c>
      <c r="Q1" s="3" t="s">
        <v>15</v>
      </c>
      <c r="R1" s="4"/>
      <c r="S1" s="4"/>
      <c r="T1" s="4"/>
    </row>
    <row r="2" spans="1:20" ht="15.75" customHeight="1">
      <c r="A2" s="5">
        <v>44273.487389224538</v>
      </c>
      <c r="B2" s="6" t="s">
        <v>16</v>
      </c>
      <c r="C2" s="6" t="s">
        <v>17</v>
      </c>
      <c r="D2" s="7" t="s">
        <v>18</v>
      </c>
      <c r="E2" s="6" t="s">
        <v>19</v>
      </c>
      <c r="F2" s="6" t="s">
        <v>20</v>
      </c>
      <c r="G2" s="6" t="s">
        <v>21</v>
      </c>
      <c r="H2" s="6" t="s">
        <v>22</v>
      </c>
      <c r="I2" s="6" t="s">
        <v>23</v>
      </c>
      <c r="J2" s="6" t="s">
        <v>24</v>
      </c>
      <c r="K2" s="8">
        <v>44281</v>
      </c>
      <c r="L2" s="6" t="s">
        <v>25</v>
      </c>
      <c r="M2" s="6" t="s">
        <v>26</v>
      </c>
      <c r="N2" s="6" t="s">
        <v>26</v>
      </c>
      <c r="O2" s="6" t="s">
        <v>27</v>
      </c>
      <c r="P2" s="9">
        <v>44273.555046296293</v>
      </c>
      <c r="Q2" s="10" t="str">
        <f t="shared" ref="Q2:Q343" si="0">IF(ISBLANK(A2),,TEXT(MONTH(A2)*24,"mmmm"))</f>
        <v>marzo</v>
      </c>
      <c r="R2" s="10"/>
      <c r="S2" s="10"/>
      <c r="T2" s="10"/>
    </row>
    <row r="3" spans="1:20" ht="12.75">
      <c r="A3" s="11">
        <v>44316.403372326386</v>
      </c>
      <c r="B3" s="12" t="s">
        <v>16</v>
      </c>
      <c r="C3" s="12" t="s">
        <v>28</v>
      </c>
      <c r="D3" s="13" t="s">
        <v>18</v>
      </c>
      <c r="E3" s="12" t="s">
        <v>29</v>
      </c>
      <c r="F3" s="12" t="s">
        <v>20</v>
      </c>
      <c r="G3" s="12" t="s">
        <v>21</v>
      </c>
      <c r="H3" s="12" t="s">
        <v>30</v>
      </c>
      <c r="I3" s="14"/>
      <c r="J3" s="12" t="s">
        <v>31</v>
      </c>
      <c r="K3" s="15">
        <v>44316</v>
      </c>
      <c r="L3" s="12" t="s">
        <v>32</v>
      </c>
      <c r="M3" s="12" t="s">
        <v>26</v>
      </c>
      <c r="N3" s="12" t="s">
        <v>26</v>
      </c>
      <c r="O3" s="14"/>
      <c r="P3" s="14"/>
      <c r="Q3" s="10" t="str">
        <f t="shared" si="0"/>
        <v>abril</v>
      </c>
      <c r="R3" s="10"/>
      <c r="S3" s="14"/>
      <c r="T3" s="14"/>
    </row>
    <row r="4" spans="1:20" ht="12.75">
      <c r="A4" s="11">
        <v>44319.731806689815</v>
      </c>
      <c r="B4" s="12" t="s">
        <v>33</v>
      </c>
      <c r="C4" s="12" t="s">
        <v>34</v>
      </c>
      <c r="D4" s="13" t="s">
        <v>35</v>
      </c>
      <c r="E4" s="12" t="s">
        <v>36</v>
      </c>
      <c r="F4" s="12" t="s">
        <v>37</v>
      </c>
      <c r="G4" s="12" t="s">
        <v>38</v>
      </c>
      <c r="H4" s="12" t="s">
        <v>39</v>
      </c>
      <c r="I4" s="14"/>
      <c r="J4" s="12" t="s">
        <v>40</v>
      </c>
      <c r="K4" s="15">
        <v>44327</v>
      </c>
      <c r="L4" s="14"/>
      <c r="M4" s="12" t="s">
        <v>26</v>
      </c>
      <c r="N4" s="12" t="s">
        <v>26</v>
      </c>
      <c r="O4" s="14"/>
      <c r="P4" s="14"/>
      <c r="Q4" s="10" t="str">
        <f t="shared" si="0"/>
        <v>abril</v>
      </c>
      <c r="R4" s="10"/>
      <c r="S4" s="14"/>
      <c r="T4" s="14"/>
    </row>
    <row r="5" spans="1:20" ht="19.5" customHeight="1">
      <c r="A5" s="11">
        <v>44320.482407048607</v>
      </c>
      <c r="B5" s="12" t="s">
        <v>41</v>
      </c>
      <c r="C5" s="12" t="s">
        <v>27</v>
      </c>
      <c r="D5" s="13" t="s">
        <v>42</v>
      </c>
      <c r="E5" s="12" t="s">
        <v>42</v>
      </c>
      <c r="F5" s="12" t="s">
        <v>43</v>
      </c>
      <c r="G5" s="12" t="s">
        <v>44</v>
      </c>
      <c r="H5" s="12" t="s">
        <v>45</v>
      </c>
      <c r="I5" s="14"/>
      <c r="J5" s="12" t="s">
        <v>46</v>
      </c>
      <c r="K5" s="15">
        <v>44326</v>
      </c>
      <c r="L5" s="14"/>
      <c r="M5" s="12" t="s">
        <v>26</v>
      </c>
      <c r="N5" s="12" t="s">
        <v>26</v>
      </c>
      <c r="O5" s="14"/>
      <c r="P5" s="14"/>
      <c r="Q5" s="10" t="str">
        <f t="shared" si="0"/>
        <v>abril</v>
      </c>
      <c r="R5" s="10"/>
      <c r="S5" s="14"/>
      <c r="T5" s="14"/>
    </row>
    <row r="6" spans="1:20" ht="12.75">
      <c r="A6" s="11">
        <v>44321.489271643513</v>
      </c>
      <c r="B6" s="12" t="s">
        <v>41</v>
      </c>
      <c r="C6" s="12" t="s">
        <v>27</v>
      </c>
      <c r="D6" s="13" t="s">
        <v>18</v>
      </c>
      <c r="E6" s="12" t="s">
        <v>29</v>
      </c>
      <c r="F6" s="12" t="s">
        <v>20</v>
      </c>
      <c r="G6" s="12" t="s">
        <v>44</v>
      </c>
      <c r="H6" s="12" t="s">
        <v>47</v>
      </c>
      <c r="I6" s="14"/>
      <c r="J6" s="12" t="s">
        <v>48</v>
      </c>
      <c r="K6" s="15">
        <v>44319</v>
      </c>
      <c r="L6" s="12" t="s">
        <v>32</v>
      </c>
      <c r="M6" s="12" t="s">
        <v>26</v>
      </c>
      <c r="N6" s="12" t="s">
        <v>26</v>
      </c>
      <c r="O6" s="14"/>
      <c r="P6" s="14"/>
      <c r="Q6" s="10" t="str">
        <f t="shared" si="0"/>
        <v>abril</v>
      </c>
      <c r="R6" s="14"/>
      <c r="S6" s="14"/>
      <c r="T6" s="14"/>
    </row>
    <row r="7" spans="1:20" ht="14.25" customHeight="1">
      <c r="A7" s="11">
        <v>44321.623590648145</v>
      </c>
      <c r="B7" s="12" t="s">
        <v>41</v>
      </c>
      <c r="C7" s="12" t="s">
        <v>27</v>
      </c>
      <c r="D7" s="13" t="s">
        <v>49</v>
      </c>
      <c r="E7" s="12" t="s">
        <v>50</v>
      </c>
      <c r="F7" s="12" t="s">
        <v>37</v>
      </c>
      <c r="G7" s="12" t="s">
        <v>44</v>
      </c>
      <c r="H7" s="12" t="s">
        <v>51</v>
      </c>
      <c r="I7" s="12" t="s">
        <v>52</v>
      </c>
      <c r="J7" s="12" t="s">
        <v>40</v>
      </c>
      <c r="K7" s="15">
        <v>44342</v>
      </c>
      <c r="L7" s="12" t="s">
        <v>32</v>
      </c>
      <c r="M7" s="12" t="s">
        <v>26</v>
      </c>
      <c r="N7" s="12" t="s">
        <v>26</v>
      </c>
      <c r="O7" s="14"/>
      <c r="P7" s="14"/>
      <c r="Q7" s="10" t="str">
        <f t="shared" si="0"/>
        <v>abril</v>
      </c>
      <c r="R7" s="14"/>
      <c r="S7" s="14"/>
      <c r="T7" s="14"/>
    </row>
    <row r="8" spans="1:20" ht="12.75">
      <c r="A8" s="11">
        <v>44321.802648958328</v>
      </c>
      <c r="B8" s="12" t="s">
        <v>41</v>
      </c>
      <c r="C8" s="12" t="s">
        <v>27</v>
      </c>
      <c r="D8" s="13" t="s">
        <v>53</v>
      </c>
      <c r="E8" s="12" t="s">
        <v>54</v>
      </c>
      <c r="F8" s="12" t="s">
        <v>55</v>
      </c>
      <c r="G8" s="12" t="s">
        <v>44</v>
      </c>
      <c r="H8" s="12" t="s">
        <v>56</v>
      </c>
      <c r="I8" s="12" t="s">
        <v>57</v>
      </c>
      <c r="J8" s="12" t="s">
        <v>58</v>
      </c>
      <c r="K8" s="15">
        <v>44323</v>
      </c>
      <c r="L8" s="12" t="s">
        <v>25</v>
      </c>
      <c r="M8" s="12" t="s">
        <v>26</v>
      </c>
      <c r="N8" s="12" t="s">
        <v>26</v>
      </c>
      <c r="O8" s="14"/>
      <c r="P8" s="14"/>
      <c r="Q8" s="10" t="str">
        <f t="shared" si="0"/>
        <v>abril</v>
      </c>
      <c r="R8" s="14"/>
      <c r="S8" s="14"/>
      <c r="T8" s="14"/>
    </row>
    <row r="9" spans="1:20" ht="12.75">
      <c r="A9" s="11">
        <v>44322.422824456022</v>
      </c>
      <c r="B9" s="12" t="s">
        <v>41</v>
      </c>
      <c r="C9" s="12" t="s">
        <v>27</v>
      </c>
      <c r="D9" s="13" t="s">
        <v>59</v>
      </c>
      <c r="E9" s="12" t="s">
        <v>60</v>
      </c>
      <c r="F9" s="12" t="s">
        <v>61</v>
      </c>
      <c r="G9" s="12" t="s">
        <v>44</v>
      </c>
      <c r="H9" s="12" t="s">
        <v>62</v>
      </c>
      <c r="I9" s="16" t="s">
        <v>63</v>
      </c>
      <c r="J9" s="12" t="s">
        <v>48</v>
      </c>
      <c r="K9" s="15">
        <v>44323</v>
      </c>
      <c r="L9" s="14"/>
      <c r="M9" s="12" t="s">
        <v>26</v>
      </c>
      <c r="N9" s="12" t="s">
        <v>26</v>
      </c>
      <c r="O9" s="14"/>
      <c r="P9" s="14"/>
      <c r="Q9" s="10" t="str">
        <f t="shared" si="0"/>
        <v>abril</v>
      </c>
      <c r="R9" s="14"/>
      <c r="S9" s="14"/>
      <c r="T9" s="14"/>
    </row>
    <row r="10" spans="1:20" ht="19.5" customHeight="1">
      <c r="A10" s="11">
        <v>44322.465573622685</v>
      </c>
      <c r="B10" s="12" t="s">
        <v>41</v>
      </c>
      <c r="C10" s="12" t="s">
        <v>27</v>
      </c>
      <c r="D10" s="13" t="s">
        <v>18</v>
      </c>
      <c r="E10" s="12" t="s">
        <v>29</v>
      </c>
      <c r="F10" s="12" t="s">
        <v>20</v>
      </c>
      <c r="G10" s="12" t="s">
        <v>21</v>
      </c>
      <c r="H10" s="12" t="s">
        <v>64</v>
      </c>
      <c r="I10" s="14"/>
      <c r="J10" s="12" t="s">
        <v>31</v>
      </c>
      <c r="K10" s="15">
        <v>44322</v>
      </c>
      <c r="L10" s="14"/>
      <c r="M10" s="12" t="s">
        <v>26</v>
      </c>
      <c r="N10" s="12" t="s">
        <v>26</v>
      </c>
      <c r="O10" s="14"/>
      <c r="P10" s="14"/>
      <c r="Q10" s="10" t="str">
        <f t="shared" si="0"/>
        <v>abril</v>
      </c>
      <c r="R10" s="14"/>
      <c r="S10" s="14"/>
      <c r="T10" s="14"/>
    </row>
    <row r="11" spans="1:20" ht="12.75">
      <c r="A11" s="11">
        <v>44322.773882650465</v>
      </c>
      <c r="B11" s="12" t="s">
        <v>41</v>
      </c>
      <c r="C11" s="12" t="s">
        <v>27</v>
      </c>
      <c r="D11" s="13" t="s">
        <v>65</v>
      </c>
      <c r="E11" s="12" t="s">
        <v>66</v>
      </c>
      <c r="F11" s="12" t="s">
        <v>20</v>
      </c>
      <c r="G11" s="12" t="s">
        <v>44</v>
      </c>
      <c r="H11" s="12" t="s">
        <v>67</v>
      </c>
      <c r="I11" s="14"/>
      <c r="J11" s="12" t="s">
        <v>68</v>
      </c>
      <c r="K11" s="15">
        <v>44325</v>
      </c>
      <c r="L11" s="12" t="s">
        <v>69</v>
      </c>
      <c r="M11" s="12" t="s">
        <v>26</v>
      </c>
      <c r="N11" s="12" t="s">
        <v>26</v>
      </c>
      <c r="O11" s="14"/>
      <c r="P11" s="14"/>
      <c r="Q11" s="10" t="str">
        <f t="shared" si="0"/>
        <v>abril</v>
      </c>
      <c r="R11" s="14"/>
      <c r="S11" s="14"/>
      <c r="T11" s="14"/>
    </row>
    <row r="12" spans="1:20" ht="12.75">
      <c r="A12" s="11">
        <v>44322.77491197917</v>
      </c>
      <c r="B12" s="12" t="s">
        <v>41</v>
      </c>
      <c r="C12" s="12" t="s">
        <v>27</v>
      </c>
      <c r="D12" s="13" t="s">
        <v>65</v>
      </c>
      <c r="E12" s="12" t="s">
        <v>66</v>
      </c>
      <c r="F12" s="12" t="s">
        <v>20</v>
      </c>
      <c r="G12" s="12" t="s">
        <v>44</v>
      </c>
      <c r="H12" s="12" t="s">
        <v>70</v>
      </c>
      <c r="I12" s="14"/>
      <c r="J12" s="12" t="s">
        <v>31</v>
      </c>
      <c r="K12" s="15">
        <v>44324</v>
      </c>
      <c r="L12" s="12" t="s">
        <v>69</v>
      </c>
      <c r="M12" s="12" t="s">
        <v>26</v>
      </c>
      <c r="N12" s="12" t="s">
        <v>26</v>
      </c>
      <c r="O12" s="14"/>
      <c r="P12" s="14"/>
      <c r="Q12" s="10" t="str">
        <f t="shared" si="0"/>
        <v>abril</v>
      </c>
      <c r="R12" s="14"/>
      <c r="S12" s="14"/>
      <c r="T12" s="14"/>
    </row>
    <row r="13" spans="1:20" ht="18.75" customHeight="1">
      <c r="A13" s="11">
        <v>44322.907788356482</v>
      </c>
      <c r="B13" s="12" t="s">
        <v>41</v>
      </c>
      <c r="C13" s="12" t="s">
        <v>27</v>
      </c>
      <c r="D13" s="13" t="s">
        <v>18</v>
      </c>
      <c r="E13" s="12" t="s">
        <v>71</v>
      </c>
      <c r="F13" s="12" t="s">
        <v>20</v>
      </c>
      <c r="G13" s="12" t="s">
        <v>21</v>
      </c>
      <c r="H13" s="12" t="s">
        <v>72</v>
      </c>
      <c r="I13" s="14"/>
      <c r="J13" s="12" t="s">
        <v>73</v>
      </c>
      <c r="K13" s="15">
        <v>44323</v>
      </c>
      <c r="L13" s="12" t="s">
        <v>32</v>
      </c>
      <c r="M13" s="12" t="s">
        <v>26</v>
      </c>
      <c r="N13" s="12" t="s">
        <v>26</v>
      </c>
      <c r="O13" s="14"/>
      <c r="P13" s="14"/>
      <c r="Q13" s="10" t="str">
        <f t="shared" si="0"/>
        <v>abril</v>
      </c>
      <c r="R13" s="14"/>
      <c r="S13" s="14"/>
      <c r="T13" s="14"/>
    </row>
    <row r="14" spans="1:20" ht="12.75">
      <c r="A14" s="11">
        <v>44323.639923518524</v>
      </c>
      <c r="B14" s="12" t="s">
        <v>74</v>
      </c>
      <c r="C14" s="12" t="s">
        <v>27</v>
      </c>
      <c r="D14" s="12" t="s">
        <v>75</v>
      </c>
      <c r="E14" s="12" t="s">
        <v>76</v>
      </c>
      <c r="F14" s="12" t="s">
        <v>77</v>
      </c>
      <c r="G14" s="12" t="s">
        <v>78</v>
      </c>
      <c r="H14" s="12" t="s">
        <v>79</v>
      </c>
      <c r="I14" s="17" t="s">
        <v>80</v>
      </c>
      <c r="J14" s="12" t="s">
        <v>68</v>
      </c>
      <c r="K14" s="15">
        <v>44329</v>
      </c>
      <c r="L14" s="14"/>
      <c r="M14" s="12" t="s">
        <v>26</v>
      </c>
      <c r="N14" s="12" t="s">
        <v>26</v>
      </c>
      <c r="O14" s="14"/>
      <c r="P14" s="14"/>
      <c r="Q14" s="10" t="str">
        <f t="shared" si="0"/>
        <v>abril</v>
      </c>
      <c r="R14" s="14"/>
      <c r="S14" s="14"/>
      <c r="T14" s="14"/>
    </row>
    <row r="15" spans="1:20" ht="12.75">
      <c r="A15" s="11">
        <v>44323.651569837966</v>
      </c>
      <c r="B15" s="12" t="s">
        <v>41</v>
      </c>
      <c r="C15" s="12" t="s">
        <v>27</v>
      </c>
      <c r="D15" s="12" t="s">
        <v>75</v>
      </c>
      <c r="E15" s="12" t="s">
        <v>76</v>
      </c>
      <c r="F15" s="12" t="s">
        <v>77</v>
      </c>
      <c r="G15" s="12" t="s">
        <v>44</v>
      </c>
      <c r="H15" s="12" t="s">
        <v>81</v>
      </c>
      <c r="I15" s="17" t="s">
        <v>82</v>
      </c>
      <c r="J15" s="12" t="s">
        <v>68</v>
      </c>
      <c r="K15" s="15">
        <v>44336</v>
      </c>
      <c r="L15" s="14"/>
      <c r="M15" s="12" t="s">
        <v>26</v>
      </c>
      <c r="N15" s="12" t="s">
        <v>26</v>
      </c>
      <c r="O15" s="14"/>
      <c r="P15" s="14"/>
      <c r="Q15" s="10" t="str">
        <f t="shared" si="0"/>
        <v>abril</v>
      </c>
      <c r="R15" s="14"/>
      <c r="S15" s="14"/>
      <c r="T15" s="14"/>
    </row>
    <row r="16" spans="1:20" ht="12.75">
      <c r="A16" s="11">
        <v>44323.661702824073</v>
      </c>
      <c r="B16" s="12" t="s">
        <v>74</v>
      </c>
      <c r="C16" s="12" t="s">
        <v>27</v>
      </c>
      <c r="D16" s="12" t="s">
        <v>75</v>
      </c>
      <c r="E16" s="12" t="s">
        <v>76</v>
      </c>
      <c r="F16" s="12" t="s">
        <v>77</v>
      </c>
      <c r="G16" s="12" t="s">
        <v>44</v>
      </c>
      <c r="H16" s="12" t="s">
        <v>83</v>
      </c>
      <c r="I16" s="14"/>
      <c r="J16" s="12" t="s">
        <v>84</v>
      </c>
      <c r="K16" s="15">
        <v>44329</v>
      </c>
      <c r="L16" s="14"/>
      <c r="M16" s="12" t="s">
        <v>26</v>
      </c>
      <c r="N16" s="12" t="s">
        <v>26</v>
      </c>
      <c r="O16" s="14"/>
      <c r="P16" s="14"/>
      <c r="Q16" s="10" t="str">
        <f t="shared" si="0"/>
        <v>abril</v>
      </c>
      <c r="R16" s="14"/>
      <c r="S16" s="14"/>
      <c r="T16" s="14"/>
    </row>
    <row r="17" spans="1:20" ht="18.75" customHeight="1">
      <c r="A17" s="11">
        <v>44323.726368541669</v>
      </c>
      <c r="B17" s="12" t="s">
        <v>74</v>
      </c>
      <c r="C17" s="12" t="s">
        <v>27</v>
      </c>
      <c r="D17" s="13" t="s">
        <v>53</v>
      </c>
      <c r="E17" s="12" t="s">
        <v>54</v>
      </c>
      <c r="F17" s="12" t="s">
        <v>55</v>
      </c>
      <c r="G17" s="12" t="s">
        <v>78</v>
      </c>
      <c r="H17" s="12" t="s">
        <v>85</v>
      </c>
      <c r="I17" s="16" t="s">
        <v>86</v>
      </c>
      <c r="J17" s="12" t="s">
        <v>87</v>
      </c>
      <c r="K17" s="15">
        <v>44326</v>
      </c>
      <c r="L17" s="12" t="s">
        <v>25</v>
      </c>
      <c r="M17" s="12" t="s">
        <v>26</v>
      </c>
      <c r="N17" s="12" t="s">
        <v>26</v>
      </c>
      <c r="O17" s="14"/>
      <c r="P17" s="14"/>
      <c r="Q17" s="10" t="str">
        <f t="shared" si="0"/>
        <v>abril</v>
      </c>
      <c r="R17" s="14"/>
      <c r="S17" s="14"/>
      <c r="T17" s="14"/>
    </row>
    <row r="18" spans="1:20" ht="16.5" customHeight="1">
      <c r="A18" s="11">
        <v>44326.418553217591</v>
      </c>
      <c r="B18" s="12" t="s">
        <v>74</v>
      </c>
      <c r="C18" s="12" t="s">
        <v>27</v>
      </c>
      <c r="D18" s="13" t="s">
        <v>88</v>
      </c>
      <c r="E18" s="12" t="s">
        <v>89</v>
      </c>
      <c r="F18" s="12" t="s">
        <v>43</v>
      </c>
      <c r="G18" s="12" t="s">
        <v>38</v>
      </c>
      <c r="H18" s="12" t="s">
        <v>90</v>
      </c>
      <c r="I18" s="16" t="s">
        <v>91</v>
      </c>
      <c r="J18" s="12" t="s">
        <v>68</v>
      </c>
      <c r="K18" s="15">
        <v>44330</v>
      </c>
      <c r="L18" s="12" t="s">
        <v>32</v>
      </c>
      <c r="M18" s="12" t="s">
        <v>26</v>
      </c>
      <c r="N18" s="12" t="s">
        <v>26</v>
      </c>
      <c r="O18" s="14"/>
      <c r="P18" s="14"/>
      <c r="Q18" s="10" t="str">
        <f t="shared" si="0"/>
        <v>abril</v>
      </c>
      <c r="R18" s="14"/>
      <c r="S18" s="14"/>
      <c r="T18" s="14"/>
    </row>
    <row r="19" spans="1:20" ht="12.75">
      <c r="A19" s="11">
        <v>44326.443304108798</v>
      </c>
      <c r="B19" s="12" t="s">
        <v>41</v>
      </c>
      <c r="C19" s="12" t="s">
        <v>27</v>
      </c>
      <c r="D19" s="13" t="s">
        <v>92</v>
      </c>
      <c r="E19" s="12" t="s">
        <v>93</v>
      </c>
      <c r="F19" s="12" t="s">
        <v>94</v>
      </c>
      <c r="G19" s="12" t="s">
        <v>95</v>
      </c>
      <c r="H19" s="12" t="s">
        <v>96</v>
      </c>
      <c r="I19" s="14"/>
      <c r="J19" s="12" t="s">
        <v>97</v>
      </c>
      <c r="K19" s="15">
        <v>44326</v>
      </c>
      <c r="L19" s="14"/>
      <c r="M19" s="12" t="s">
        <v>26</v>
      </c>
      <c r="N19" s="12" t="s">
        <v>26</v>
      </c>
      <c r="O19" s="14"/>
      <c r="P19" s="14"/>
      <c r="Q19" s="10" t="str">
        <f t="shared" si="0"/>
        <v>abril</v>
      </c>
      <c r="R19" s="14"/>
      <c r="S19" s="14"/>
      <c r="T19" s="14"/>
    </row>
    <row r="20" spans="1:20" ht="12.75">
      <c r="A20" s="11">
        <v>44326.628501643514</v>
      </c>
      <c r="B20" s="12" t="s">
        <v>41</v>
      </c>
      <c r="C20" s="12" t="s">
        <v>27</v>
      </c>
      <c r="D20" s="13" t="s">
        <v>98</v>
      </c>
      <c r="E20" s="12" t="s">
        <v>99</v>
      </c>
      <c r="F20" s="12" t="s">
        <v>100</v>
      </c>
      <c r="G20" s="12" t="s">
        <v>44</v>
      </c>
      <c r="H20" s="12" t="s">
        <v>101</v>
      </c>
      <c r="I20" s="16" t="s">
        <v>102</v>
      </c>
      <c r="J20" s="12" t="s">
        <v>103</v>
      </c>
      <c r="K20" s="15">
        <v>44328</v>
      </c>
      <c r="L20" s="12" t="s">
        <v>25</v>
      </c>
      <c r="M20" s="12" t="s">
        <v>26</v>
      </c>
      <c r="N20" s="12" t="s">
        <v>26</v>
      </c>
      <c r="O20" s="14"/>
      <c r="P20" s="14"/>
      <c r="Q20" s="10" t="str">
        <f t="shared" si="0"/>
        <v>abril</v>
      </c>
      <c r="R20" s="14"/>
      <c r="S20" s="14"/>
      <c r="T20" s="14"/>
    </row>
    <row r="21" spans="1:20" ht="18.75" customHeight="1">
      <c r="A21" s="11">
        <v>44326.659854537036</v>
      </c>
      <c r="B21" s="12" t="s">
        <v>16</v>
      </c>
      <c r="C21" s="12" t="s">
        <v>27</v>
      </c>
      <c r="D21" s="13" t="s">
        <v>104</v>
      </c>
      <c r="E21" s="12" t="s">
        <v>105</v>
      </c>
      <c r="F21" s="12" t="s">
        <v>43</v>
      </c>
      <c r="G21" s="12" t="s">
        <v>106</v>
      </c>
      <c r="H21" s="12" t="s">
        <v>107</v>
      </c>
      <c r="I21" s="14"/>
      <c r="J21" s="12" t="s">
        <v>48</v>
      </c>
      <c r="K21" s="15">
        <v>44328</v>
      </c>
      <c r="L21" s="14"/>
      <c r="M21" s="12" t="s">
        <v>26</v>
      </c>
      <c r="N21" s="12" t="s">
        <v>26</v>
      </c>
      <c r="O21" s="14"/>
      <c r="P21" s="14"/>
      <c r="Q21" s="10" t="str">
        <f t="shared" si="0"/>
        <v>abril</v>
      </c>
      <c r="R21" s="14"/>
      <c r="S21" s="14"/>
      <c r="T21" s="14"/>
    </row>
    <row r="22" spans="1:20" ht="12.75">
      <c r="A22" s="11">
        <v>44326.69083709491</v>
      </c>
      <c r="B22" s="12" t="s">
        <v>108</v>
      </c>
      <c r="C22" s="12" t="s">
        <v>27</v>
      </c>
      <c r="D22" s="13" t="s">
        <v>109</v>
      </c>
      <c r="E22" s="12" t="s">
        <v>110</v>
      </c>
      <c r="F22" s="12" t="s">
        <v>111</v>
      </c>
      <c r="G22" s="12" t="s">
        <v>78</v>
      </c>
      <c r="H22" s="12" t="s">
        <v>112</v>
      </c>
      <c r="I22" s="14"/>
      <c r="J22" s="12" t="s">
        <v>68</v>
      </c>
      <c r="K22" s="15">
        <v>44334</v>
      </c>
      <c r="L22" s="14"/>
      <c r="M22" s="12" t="s">
        <v>26</v>
      </c>
      <c r="N22" s="12" t="s">
        <v>26</v>
      </c>
      <c r="O22" s="14"/>
      <c r="P22" s="14"/>
      <c r="Q22" s="10" t="str">
        <f t="shared" si="0"/>
        <v>abril</v>
      </c>
      <c r="R22" s="14"/>
      <c r="S22" s="14"/>
      <c r="T22" s="14"/>
    </row>
    <row r="23" spans="1:20" ht="18" customHeight="1">
      <c r="A23" s="11">
        <v>44326.933779050931</v>
      </c>
      <c r="B23" s="12" t="s">
        <v>74</v>
      </c>
      <c r="C23" s="12" t="s">
        <v>27</v>
      </c>
      <c r="D23" s="13" t="s">
        <v>53</v>
      </c>
      <c r="E23" s="12" t="s">
        <v>113</v>
      </c>
      <c r="F23" s="12" t="s">
        <v>55</v>
      </c>
      <c r="G23" s="12" t="s">
        <v>78</v>
      </c>
      <c r="H23" s="12" t="s">
        <v>114</v>
      </c>
      <c r="I23" s="16" t="s">
        <v>115</v>
      </c>
      <c r="J23" s="12" t="s">
        <v>116</v>
      </c>
      <c r="K23" s="15">
        <v>44330</v>
      </c>
      <c r="L23" s="12" t="s">
        <v>117</v>
      </c>
      <c r="M23" s="12" t="s">
        <v>26</v>
      </c>
      <c r="N23" s="12" t="s">
        <v>26</v>
      </c>
      <c r="O23" s="14"/>
      <c r="P23" s="14"/>
      <c r="Q23" s="10" t="str">
        <f t="shared" si="0"/>
        <v>abril</v>
      </c>
      <c r="R23" s="14"/>
      <c r="S23" s="14"/>
      <c r="T23" s="14"/>
    </row>
    <row r="24" spans="1:20" ht="17.25" customHeight="1">
      <c r="A24" s="11">
        <v>44327.506061006949</v>
      </c>
      <c r="B24" s="12" t="s">
        <v>41</v>
      </c>
      <c r="C24" s="12" t="s">
        <v>27</v>
      </c>
      <c r="D24" s="13" t="s">
        <v>18</v>
      </c>
      <c r="E24" s="12" t="s">
        <v>29</v>
      </c>
      <c r="F24" s="12" t="s">
        <v>20</v>
      </c>
      <c r="G24" s="12" t="s">
        <v>21</v>
      </c>
      <c r="H24" s="12" t="s">
        <v>118</v>
      </c>
      <c r="I24" s="14"/>
      <c r="J24" s="12" t="s">
        <v>46</v>
      </c>
      <c r="K24" s="15">
        <v>44327</v>
      </c>
      <c r="L24" s="12" t="s">
        <v>119</v>
      </c>
      <c r="M24" s="12" t="s">
        <v>26</v>
      </c>
      <c r="N24" s="12" t="s">
        <v>26</v>
      </c>
      <c r="O24" s="14"/>
      <c r="P24" s="14"/>
      <c r="Q24" s="10" t="str">
        <f t="shared" si="0"/>
        <v>abril</v>
      </c>
      <c r="R24" s="14"/>
      <c r="S24" s="14"/>
      <c r="T24" s="14"/>
    </row>
    <row r="25" spans="1:20" ht="15" customHeight="1">
      <c r="A25" s="11">
        <v>44328.410203784719</v>
      </c>
      <c r="B25" s="12" t="s">
        <v>41</v>
      </c>
      <c r="C25" s="12" t="s">
        <v>27</v>
      </c>
      <c r="D25" s="13" t="s">
        <v>18</v>
      </c>
      <c r="E25" s="12" t="s">
        <v>120</v>
      </c>
      <c r="F25" s="12" t="s">
        <v>20</v>
      </c>
      <c r="G25" s="12" t="s">
        <v>44</v>
      </c>
      <c r="H25" s="12" t="s">
        <v>121</v>
      </c>
      <c r="I25" s="14"/>
      <c r="J25" s="12" t="s">
        <v>31</v>
      </c>
      <c r="K25" s="15">
        <v>44328</v>
      </c>
      <c r="L25" s="12" t="s">
        <v>69</v>
      </c>
      <c r="M25" s="12" t="s">
        <v>26</v>
      </c>
      <c r="N25" s="12" t="s">
        <v>26</v>
      </c>
      <c r="O25" s="14"/>
      <c r="P25" s="14"/>
      <c r="Q25" s="10" t="str">
        <f t="shared" si="0"/>
        <v>abril</v>
      </c>
      <c r="R25" s="14"/>
      <c r="S25" s="14"/>
      <c r="T25" s="14"/>
    </row>
    <row r="26" spans="1:20" ht="15.75" customHeight="1">
      <c r="A26" s="11">
        <v>44328.470589421297</v>
      </c>
      <c r="B26" s="12" t="s">
        <v>74</v>
      </c>
      <c r="C26" s="12" t="s">
        <v>27</v>
      </c>
      <c r="D26" s="13" t="s">
        <v>122</v>
      </c>
      <c r="E26" s="12" t="s">
        <v>123</v>
      </c>
      <c r="F26" s="12" t="s">
        <v>111</v>
      </c>
      <c r="G26" s="12" t="s">
        <v>78</v>
      </c>
      <c r="H26" s="12" t="s">
        <v>124</v>
      </c>
      <c r="I26" s="17" t="s">
        <v>125</v>
      </c>
      <c r="J26" s="12" t="s">
        <v>126</v>
      </c>
      <c r="K26" s="15">
        <v>44329</v>
      </c>
      <c r="L26" s="12" t="s">
        <v>69</v>
      </c>
      <c r="M26" s="12" t="s">
        <v>26</v>
      </c>
      <c r="N26" s="12" t="s">
        <v>26</v>
      </c>
      <c r="O26" s="14"/>
      <c r="P26" s="14"/>
      <c r="Q26" s="10" t="str">
        <f t="shared" si="0"/>
        <v>abril</v>
      </c>
      <c r="R26" s="14"/>
      <c r="S26" s="14"/>
      <c r="T26" s="14"/>
    </row>
    <row r="27" spans="1:20" ht="12.75">
      <c r="A27" s="11">
        <v>44328.55763674769</v>
      </c>
      <c r="B27" s="12" t="s">
        <v>41</v>
      </c>
      <c r="C27" s="12" t="s">
        <v>27</v>
      </c>
      <c r="D27" s="13" t="s">
        <v>71</v>
      </c>
      <c r="E27" s="12" t="s">
        <v>127</v>
      </c>
      <c r="F27" s="12" t="s">
        <v>20</v>
      </c>
      <c r="G27" s="12" t="s">
        <v>44</v>
      </c>
      <c r="H27" s="12" t="s">
        <v>128</v>
      </c>
      <c r="I27" s="14"/>
      <c r="J27" s="12" t="s">
        <v>46</v>
      </c>
      <c r="K27" s="15">
        <v>44328</v>
      </c>
      <c r="L27" s="14"/>
      <c r="M27" s="12" t="s">
        <v>26</v>
      </c>
      <c r="N27" s="12" t="s">
        <v>26</v>
      </c>
      <c r="O27" s="14"/>
      <c r="P27" s="14"/>
      <c r="Q27" s="10" t="str">
        <f t="shared" si="0"/>
        <v>abril</v>
      </c>
      <c r="R27" s="14"/>
      <c r="S27" s="14"/>
      <c r="T27" s="14"/>
    </row>
    <row r="28" spans="1:20" ht="12.75">
      <c r="A28" s="11">
        <v>44328.579738622684</v>
      </c>
      <c r="B28" s="12" t="s">
        <v>41</v>
      </c>
      <c r="C28" s="12" t="s">
        <v>27</v>
      </c>
      <c r="D28" s="13" t="s">
        <v>18</v>
      </c>
      <c r="E28" s="12" t="s">
        <v>74</v>
      </c>
      <c r="F28" s="12" t="s">
        <v>20</v>
      </c>
      <c r="G28" s="12" t="s">
        <v>44</v>
      </c>
      <c r="H28" s="12" t="s">
        <v>129</v>
      </c>
      <c r="I28" s="14"/>
      <c r="J28" s="12" t="s">
        <v>68</v>
      </c>
      <c r="K28" s="15">
        <v>44328</v>
      </c>
      <c r="L28" s="12" t="s">
        <v>32</v>
      </c>
      <c r="M28" s="12" t="s">
        <v>26</v>
      </c>
      <c r="N28" s="12" t="s">
        <v>26</v>
      </c>
      <c r="O28" s="14"/>
      <c r="P28" s="14"/>
      <c r="Q28" s="10" t="str">
        <f t="shared" si="0"/>
        <v>abril</v>
      </c>
      <c r="R28" s="14"/>
      <c r="S28" s="14"/>
      <c r="T28" s="14"/>
    </row>
    <row r="29" spans="1:20" ht="18.75" customHeight="1">
      <c r="A29" s="11">
        <v>44328.81725231481</v>
      </c>
      <c r="B29" s="12" t="s">
        <v>74</v>
      </c>
      <c r="C29" s="12" t="s">
        <v>27</v>
      </c>
      <c r="D29" s="13" t="s">
        <v>53</v>
      </c>
      <c r="E29" s="12" t="s">
        <v>54</v>
      </c>
      <c r="F29" s="12" t="s">
        <v>55</v>
      </c>
      <c r="G29" s="12" t="s">
        <v>78</v>
      </c>
      <c r="H29" s="12" t="s">
        <v>130</v>
      </c>
      <c r="I29" s="16" t="s">
        <v>131</v>
      </c>
      <c r="J29" s="12" t="s">
        <v>132</v>
      </c>
      <c r="K29" s="15">
        <v>44333</v>
      </c>
      <c r="L29" s="12" t="s">
        <v>133</v>
      </c>
      <c r="M29" s="12" t="s">
        <v>26</v>
      </c>
      <c r="N29" s="12" t="s">
        <v>26</v>
      </c>
      <c r="O29" s="14"/>
      <c r="P29" s="14"/>
      <c r="Q29" s="10" t="str">
        <f t="shared" si="0"/>
        <v>abril</v>
      </c>
      <c r="R29" s="14"/>
      <c r="S29" s="14"/>
      <c r="T29" s="14"/>
    </row>
    <row r="30" spans="1:20" ht="12.75">
      <c r="A30" s="11">
        <v>44329.428634479162</v>
      </c>
      <c r="B30" s="12" t="s">
        <v>41</v>
      </c>
      <c r="C30" s="12" t="s">
        <v>27</v>
      </c>
      <c r="D30" s="13" t="s">
        <v>18</v>
      </c>
      <c r="E30" s="12" t="s">
        <v>108</v>
      </c>
      <c r="F30" s="12" t="s">
        <v>20</v>
      </c>
      <c r="G30" s="12" t="s">
        <v>44</v>
      </c>
      <c r="H30" s="12" t="s">
        <v>134</v>
      </c>
      <c r="I30" s="12" t="s">
        <v>135</v>
      </c>
      <c r="J30" s="12" t="s">
        <v>73</v>
      </c>
      <c r="K30" s="15">
        <v>44330</v>
      </c>
      <c r="L30" s="14"/>
      <c r="M30" s="12" t="s">
        <v>26</v>
      </c>
      <c r="N30" s="12" t="s">
        <v>26</v>
      </c>
      <c r="O30" s="14"/>
      <c r="P30" s="14"/>
      <c r="Q30" s="10" t="str">
        <f t="shared" si="0"/>
        <v>abril</v>
      </c>
      <c r="R30" s="14"/>
      <c r="S30" s="14"/>
      <c r="T30" s="14"/>
    </row>
    <row r="31" spans="1:20" ht="18" customHeight="1">
      <c r="A31" s="11">
        <v>44329.560578645833</v>
      </c>
      <c r="B31" s="12" t="s">
        <v>41</v>
      </c>
      <c r="C31" s="12" t="s">
        <v>27</v>
      </c>
      <c r="D31" s="13" t="s">
        <v>136</v>
      </c>
      <c r="E31" s="12" t="s">
        <v>137</v>
      </c>
      <c r="F31" s="12" t="s">
        <v>20</v>
      </c>
      <c r="G31" s="12" t="s">
        <v>44</v>
      </c>
      <c r="H31" s="12" t="s">
        <v>138</v>
      </c>
      <c r="I31" s="14"/>
      <c r="J31" s="12" t="s">
        <v>40</v>
      </c>
      <c r="K31" s="15">
        <v>44330</v>
      </c>
      <c r="L31" s="12" t="s">
        <v>32</v>
      </c>
      <c r="M31" s="12" t="s">
        <v>26</v>
      </c>
      <c r="N31" s="12" t="s">
        <v>26</v>
      </c>
      <c r="O31" s="14"/>
      <c r="P31" s="14"/>
      <c r="Q31" s="10" t="str">
        <f t="shared" si="0"/>
        <v>abril</v>
      </c>
      <c r="R31" s="14"/>
      <c r="S31" s="14"/>
      <c r="T31" s="14"/>
    </row>
    <row r="32" spans="1:20" ht="12.75">
      <c r="A32" s="11">
        <v>44329.623666168976</v>
      </c>
      <c r="B32" s="12" t="s">
        <v>41</v>
      </c>
      <c r="C32" s="12" t="s">
        <v>27</v>
      </c>
      <c r="D32" s="13" t="s">
        <v>98</v>
      </c>
      <c r="E32" s="12" t="s">
        <v>139</v>
      </c>
      <c r="F32" s="12" t="s">
        <v>100</v>
      </c>
      <c r="G32" s="12" t="s">
        <v>78</v>
      </c>
      <c r="H32" s="12" t="s">
        <v>140</v>
      </c>
      <c r="I32" s="16" t="s">
        <v>141</v>
      </c>
      <c r="J32" s="12" t="s">
        <v>68</v>
      </c>
      <c r="K32" s="15">
        <v>44330</v>
      </c>
      <c r="L32" s="12" t="s">
        <v>69</v>
      </c>
      <c r="M32" s="12" t="s">
        <v>26</v>
      </c>
      <c r="N32" s="12" t="s">
        <v>26</v>
      </c>
      <c r="O32" s="14"/>
      <c r="P32" s="14"/>
      <c r="Q32" s="10" t="str">
        <f t="shared" si="0"/>
        <v>abril</v>
      </c>
      <c r="R32" s="14"/>
      <c r="S32" s="14"/>
      <c r="T32" s="14"/>
    </row>
    <row r="33" spans="1:20" ht="12.75">
      <c r="A33" s="11">
        <v>44329.62529074074</v>
      </c>
      <c r="B33" s="12" t="s">
        <v>41</v>
      </c>
      <c r="C33" s="12" t="s">
        <v>27</v>
      </c>
      <c r="D33" s="13" t="s">
        <v>142</v>
      </c>
      <c r="E33" s="12" t="s">
        <v>143</v>
      </c>
      <c r="F33" s="12" t="s">
        <v>37</v>
      </c>
      <c r="G33" s="12" t="s">
        <v>44</v>
      </c>
      <c r="H33" s="12" t="s">
        <v>144</v>
      </c>
      <c r="I33" s="16" t="s">
        <v>145</v>
      </c>
      <c r="J33" s="12" t="s">
        <v>46</v>
      </c>
      <c r="K33" s="15">
        <v>44335</v>
      </c>
      <c r="L33" s="12" t="s">
        <v>32</v>
      </c>
      <c r="M33" s="12" t="s">
        <v>26</v>
      </c>
      <c r="N33" s="12" t="s">
        <v>26</v>
      </c>
      <c r="O33" s="14"/>
      <c r="P33" s="14"/>
      <c r="Q33" s="10" t="str">
        <f t="shared" si="0"/>
        <v>abril</v>
      </c>
      <c r="R33" s="14"/>
      <c r="S33" s="14"/>
      <c r="T33" s="14"/>
    </row>
    <row r="34" spans="1:20" ht="12.75">
      <c r="A34" s="11">
        <v>44330.537881226854</v>
      </c>
      <c r="B34" s="12" t="s">
        <v>41</v>
      </c>
      <c r="C34" s="12" t="s">
        <v>27</v>
      </c>
      <c r="D34" s="13" t="s">
        <v>142</v>
      </c>
      <c r="E34" s="12" t="s">
        <v>143</v>
      </c>
      <c r="F34" s="12" t="s">
        <v>37</v>
      </c>
      <c r="G34" s="12" t="s">
        <v>44</v>
      </c>
      <c r="H34" s="12" t="s">
        <v>146</v>
      </c>
      <c r="I34" s="16" t="s">
        <v>147</v>
      </c>
      <c r="J34" s="12" t="s">
        <v>46</v>
      </c>
      <c r="K34" s="15">
        <v>44337</v>
      </c>
      <c r="L34" s="12" t="s">
        <v>25</v>
      </c>
      <c r="M34" s="12" t="s">
        <v>26</v>
      </c>
      <c r="N34" s="12" t="s">
        <v>26</v>
      </c>
      <c r="O34" s="14"/>
      <c r="P34" s="14"/>
      <c r="Q34" s="10" t="str">
        <f t="shared" si="0"/>
        <v>abril</v>
      </c>
      <c r="R34" s="14"/>
      <c r="S34" s="14"/>
      <c r="T34" s="14"/>
    </row>
    <row r="35" spans="1:20" ht="18.75" customHeight="1">
      <c r="A35" s="11">
        <v>44330.92088686343</v>
      </c>
      <c r="B35" s="12" t="s">
        <v>74</v>
      </c>
      <c r="C35" s="12" t="s">
        <v>27</v>
      </c>
      <c r="D35" s="13" t="s">
        <v>53</v>
      </c>
      <c r="E35" s="12" t="s">
        <v>54</v>
      </c>
      <c r="F35" s="12" t="s">
        <v>55</v>
      </c>
      <c r="G35" s="12" t="s">
        <v>78</v>
      </c>
      <c r="H35" s="17" t="s">
        <v>148</v>
      </c>
      <c r="I35" s="18" t="s">
        <v>149</v>
      </c>
      <c r="J35" s="12" t="s">
        <v>150</v>
      </c>
      <c r="K35" s="15">
        <v>44335</v>
      </c>
      <c r="L35" s="12" t="s">
        <v>151</v>
      </c>
      <c r="M35" s="12" t="s">
        <v>26</v>
      </c>
      <c r="N35" s="12" t="s">
        <v>26</v>
      </c>
      <c r="O35" s="14"/>
      <c r="P35" s="14"/>
      <c r="Q35" s="10" t="str">
        <f t="shared" si="0"/>
        <v>abril</v>
      </c>
      <c r="R35" s="14"/>
      <c r="S35" s="14"/>
      <c r="T35" s="14"/>
    </row>
    <row r="36" spans="1:20" ht="17.25" customHeight="1">
      <c r="A36" s="11">
        <v>44334.49478429398</v>
      </c>
      <c r="B36" s="12" t="s">
        <v>74</v>
      </c>
      <c r="C36" s="12" t="s">
        <v>27</v>
      </c>
      <c r="D36" s="12" t="s">
        <v>75</v>
      </c>
      <c r="E36" s="12" t="s">
        <v>76</v>
      </c>
      <c r="F36" s="12" t="s">
        <v>77</v>
      </c>
      <c r="G36" s="12" t="s">
        <v>78</v>
      </c>
      <c r="H36" s="17" t="s">
        <v>152</v>
      </c>
      <c r="I36" s="17" t="s">
        <v>153</v>
      </c>
      <c r="J36" s="12" t="s">
        <v>24</v>
      </c>
      <c r="K36" s="15">
        <v>44336</v>
      </c>
      <c r="L36" s="14"/>
      <c r="M36" s="12" t="s">
        <v>26</v>
      </c>
      <c r="N36" s="12" t="s">
        <v>26</v>
      </c>
      <c r="O36" s="14"/>
      <c r="P36" s="14"/>
      <c r="Q36" s="10" t="str">
        <f t="shared" si="0"/>
        <v>abril</v>
      </c>
      <c r="R36" s="14"/>
      <c r="S36" s="14"/>
      <c r="T36" s="14"/>
    </row>
    <row r="37" spans="1:20" ht="12.75">
      <c r="A37" s="11">
        <v>44334.510529525462</v>
      </c>
      <c r="B37" s="12" t="s">
        <v>16</v>
      </c>
      <c r="C37" s="12" t="s">
        <v>27</v>
      </c>
      <c r="D37" s="13" t="s">
        <v>154</v>
      </c>
      <c r="E37" s="12" t="s">
        <v>154</v>
      </c>
      <c r="F37" s="12" t="s">
        <v>155</v>
      </c>
      <c r="G37" s="12" t="s">
        <v>156</v>
      </c>
      <c r="H37" s="17" t="s">
        <v>157</v>
      </c>
      <c r="I37" s="14"/>
      <c r="J37" s="12" t="s">
        <v>48</v>
      </c>
      <c r="K37" s="15">
        <v>44335</v>
      </c>
      <c r="L37" s="14"/>
      <c r="M37" s="12" t="s">
        <v>26</v>
      </c>
      <c r="N37" s="12" t="s">
        <v>26</v>
      </c>
      <c r="O37" s="14"/>
      <c r="P37" s="14"/>
      <c r="Q37" s="10" t="str">
        <f t="shared" si="0"/>
        <v>abril</v>
      </c>
      <c r="R37" s="14"/>
      <c r="S37" s="14"/>
      <c r="T37" s="14"/>
    </row>
    <row r="38" spans="1:20" ht="18.75" customHeight="1">
      <c r="A38" s="11">
        <v>44334.542006481483</v>
      </c>
      <c r="B38" s="12" t="s">
        <v>41</v>
      </c>
      <c r="C38" s="12" t="s">
        <v>27</v>
      </c>
      <c r="D38" s="13" t="s">
        <v>109</v>
      </c>
      <c r="E38" s="12" t="s">
        <v>158</v>
      </c>
      <c r="F38" s="12" t="s">
        <v>111</v>
      </c>
      <c r="G38" s="12" t="s">
        <v>21</v>
      </c>
      <c r="H38" s="12" t="s">
        <v>159</v>
      </c>
      <c r="I38" s="17" t="s">
        <v>160</v>
      </c>
      <c r="J38" s="12" t="s">
        <v>161</v>
      </c>
      <c r="K38" s="15">
        <v>44334</v>
      </c>
      <c r="L38" s="12" t="s">
        <v>69</v>
      </c>
      <c r="M38" s="12" t="s">
        <v>26</v>
      </c>
      <c r="N38" s="12" t="s">
        <v>26</v>
      </c>
      <c r="O38" s="14"/>
      <c r="P38" s="14"/>
      <c r="Q38" s="10" t="str">
        <f t="shared" si="0"/>
        <v>abril</v>
      </c>
      <c r="R38" s="14"/>
      <c r="S38" s="14"/>
      <c r="T38" s="14"/>
    </row>
    <row r="39" spans="1:20" ht="18" customHeight="1">
      <c r="A39" s="11">
        <v>44334.610113113427</v>
      </c>
      <c r="B39" s="12" t="s">
        <v>41</v>
      </c>
      <c r="C39" s="12" t="s">
        <v>27</v>
      </c>
      <c r="D39" s="13" t="s">
        <v>18</v>
      </c>
      <c r="E39" s="12" t="s">
        <v>29</v>
      </c>
      <c r="F39" s="12" t="s">
        <v>20</v>
      </c>
      <c r="G39" s="12" t="s">
        <v>21</v>
      </c>
      <c r="H39" s="12" t="s">
        <v>162</v>
      </c>
      <c r="I39" s="14"/>
      <c r="J39" s="12" t="s">
        <v>163</v>
      </c>
      <c r="K39" s="15">
        <v>44334</v>
      </c>
      <c r="L39" s="12" t="s">
        <v>164</v>
      </c>
      <c r="M39" s="12" t="s">
        <v>26</v>
      </c>
      <c r="N39" s="12" t="s">
        <v>26</v>
      </c>
      <c r="O39" s="14"/>
      <c r="P39" s="14"/>
      <c r="Q39" s="10" t="str">
        <f t="shared" si="0"/>
        <v>abril</v>
      </c>
      <c r="R39" s="14"/>
      <c r="S39" s="14"/>
      <c r="T39" s="14"/>
    </row>
    <row r="40" spans="1:20" ht="18.75" customHeight="1">
      <c r="A40" s="11">
        <v>44334.748514479172</v>
      </c>
      <c r="B40" s="12" t="s">
        <v>74</v>
      </c>
      <c r="C40" s="12" t="s">
        <v>27</v>
      </c>
      <c r="D40" s="13" t="s">
        <v>165</v>
      </c>
      <c r="E40" s="12" t="s">
        <v>165</v>
      </c>
      <c r="F40" s="12" t="s">
        <v>43</v>
      </c>
      <c r="G40" s="12" t="s">
        <v>78</v>
      </c>
      <c r="H40" s="12" t="s">
        <v>166</v>
      </c>
      <c r="I40" s="12" t="s">
        <v>167</v>
      </c>
      <c r="J40" s="12" t="s">
        <v>84</v>
      </c>
      <c r="K40" s="15">
        <v>44335</v>
      </c>
      <c r="L40" s="12" t="s">
        <v>168</v>
      </c>
      <c r="M40" s="12" t="s">
        <v>26</v>
      </c>
      <c r="N40" s="12" t="s">
        <v>26</v>
      </c>
      <c r="O40" s="14"/>
      <c r="P40" s="14"/>
      <c r="Q40" s="10" t="str">
        <f t="shared" si="0"/>
        <v>abril</v>
      </c>
      <c r="R40" s="14"/>
      <c r="S40" s="14"/>
      <c r="T40" s="14"/>
    </row>
    <row r="41" spans="1:20" ht="12.75">
      <c r="A41" s="11">
        <v>44335.435770706019</v>
      </c>
      <c r="B41" s="12" t="s">
        <v>41</v>
      </c>
      <c r="C41" s="12" t="s">
        <v>27</v>
      </c>
      <c r="D41" s="13" t="s">
        <v>169</v>
      </c>
      <c r="E41" s="12" t="s">
        <v>170</v>
      </c>
      <c r="F41" s="12" t="s">
        <v>37</v>
      </c>
      <c r="G41" s="12" t="s">
        <v>44</v>
      </c>
      <c r="H41" s="12" t="s">
        <v>171</v>
      </c>
      <c r="I41" s="14"/>
      <c r="J41" s="12" t="s">
        <v>73</v>
      </c>
      <c r="K41" s="15">
        <v>44335</v>
      </c>
      <c r="L41" s="12" t="s">
        <v>172</v>
      </c>
      <c r="M41" s="12" t="s">
        <v>26</v>
      </c>
      <c r="N41" s="12" t="s">
        <v>26</v>
      </c>
      <c r="O41" s="14"/>
      <c r="P41" s="14"/>
      <c r="Q41" s="10" t="str">
        <f t="shared" si="0"/>
        <v>abril</v>
      </c>
      <c r="R41" s="14"/>
      <c r="S41" s="14"/>
      <c r="T41" s="14"/>
    </row>
    <row r="42" spans="1:20" ht="12.75">
      <c r="A42" s="11">
        <v>44335.654395266203</v>
      </c>
      <c r="B42" s="12" t="s">
        <v>41</v>
      </c>
      <c r="C42" s="12" t="s">
        <v>27</v>
      </c>
      <c r="D42" s="13" t="s">
        <v>173</v>
      </c>
      <c r="E42" s="12" t="s">
        <v>174</v>
      </c>
      <c r="F42" s="12" t="s">
        <v>43</v>
      </c>
      <c r="G42" s="12" t="s">
        <v>44</v>
      </c>
      <c r="H42" s="12" t="s">
        <v>175</v>
      </c>
      <c r="I42" s="16" t="s">
        <v>176</v>
      </c>
      <c r="J42" s="12" t="s">
        <v>46</v>
      </c>
      <c r="K42" s="15">
        <v>44337</v>
      </c>
      <c r="L42" s="14"/>
      <c r="M42" s="12" t="s">
        <v>26</v>
      </c>
      <c r="N42" s="12" t="s">
        <v>26</v>
      </c>
      <c r="O42" s="14"/>
      <c r="P42" s="14"/>
      <c r="Q42" s="10" t="str">
        <f t="shared" si="0"/>
        <v>abril</v>
      </c>
      <c r="R42" s="14"/>
      <c r="S42" s="14"/>
      <c r="T42" s="14"/>
    </row>
    <row r="43" spans="1:20" ht="12.75">
      <c r="A43" s="11">
        <v>44335.693704861114</v>
      </c>
      <c r="B43" s="12" t="s">
        <v>41</v>
      </c>
      <c r="C43" s="12" t="s">
        <v>27</v>
      </c>
      <c r="D43" s="13" t="s">
        <v>65</v>
      </c>
      <c r="E43" s="12" t="s">
        <v>66</v>
      </c>
      <c r="F43" s="12" t="s">
        <v>20</v>
      </c>
      <c r="G43" s="12" t="s">
        <v>44</v>
      </c>
      <c r="H43" s="12" t="s">
        <v>177</v>
      </c>
      <c r="I43" s="14"/>
      <c r="J43" s="12" t="s">
        <v>46</v>
      </c>
      <c r="K43" s="15">
        <v>44336</v>
      </c>
      <c r="L43" s="14"/>
      <c r="M43" s="12" t="s">
        <v>26</v>
      </c>
      <c r="N43" s="12" t="s">
        <v>26</v>
      </c>
      <c r="O43" s="14"/>
      <c r="P43" s="14"/>
      <c r="Q43" s="10" t="str">
        <f t="shared" si="0"/>
        <v>abril</v>
      </c>
      <c r="R43" s="14"/>
      <c r="S43" s="14"/>
      <c r="T43" s="14"/>
    </row>
    <row r="44" spans="1:20" ht="18" customHeight="1">
      <c r="A44" s="11">
        <v>44336.478962719906</v>
      </c>
      <c r="B44" s="12" t="s">
        <v>41</v>
      </c>
      <c r="C44" s="12" t="s">
        <v>27</v>
      </c>
      <c r="D44" s="13" t="s">
        <v>18</v>
      </c>
      <c r="E44" s="12" t="s">
        <v>120</v>
      </c>
      <c r="F44" s="12" t="s">
        <v>20</v>
      </c>
      <c r="G44" s="12" t="s">
        <v>21</v>
      </c>
      <c r="H44" s="12" t="s">
        <v>178</v>
      </c>
      <c r="I44" s="16" t="s">
        <v>179</v>
      </c>
      <c r="J44" s="12" t="s">
        <v>31</v>
      </c>
      <c r="K44" s="15">
        <v>44336</v>
      </c>
      <c r="L44" s="14"/>
      <c r="M44" s="12" t="s">
        <v>26</v>
      </c>
      <c r="N44" s="12" t="s">
        <v>26</v>
      </c>
      <c r="O44" s="14"/>
      <c r="P44" s="14"/>
      <c r="Q44" s="10" t="str">
        <f t="shared" si="0"/>
        <v>abril</v>
      </c>
      <c r="R44" s="14"/>
      <c r="S44" s="14"/>
      <c r="T44" s="14"/>
    </row>
    <row r="45" spans="1:20" ht="12.75">
      <c r="A45" s="11">
        <v>44336.482715543985</v>
      </c>
      <c r="B45" s="12" t="s">
        <v>41</v>
      </c>
      <c r="C45" s="12" t="s">
        <v>27</v>
      </c>
      <c r="D45" s="13" t="s">
        <v>18</v>
      </c>
      <c r="E45" s="12" t="s">
        <v>29</v>
      </c>
      <c r="F45" s="12" t="s">
        <v>20</v>
      </c>
      <c r="G45" s="12" t="s">
        <v>44</v>
      </c>
      <c r="H45" s="12" t="s">
        <v>180</v>
      </c>
      <c r="I45" s="14"/>
      <c r="J45" s="12" t="s">
        <v>181</v>
      </c>
      <c r="K45" s="15">
        <v>44336</v>
      </c>
      <c r="L45" s="12" t="s">
        <v>32</v>
      </c>
      <c r="M45" s="12" t="s">
        <v>26</v>
      </c>
      <c r="N45" s="12" t="s">
        <v>26</v>
      </c>
      <c r="O45" s="14"/>
      <c r="P45" s="14"/>
      <c r="Q45" s="10" t="str">
        <f t="shared" si="0"/>
        <v>abril</v>
      </c>
      <c r="R45" s="14"/>
      <c r="S45" s="14"/>
      <c r="T45" s="14"/>
    </row>
    <row r="46" spans="1:20" ht="12.75">
      <c r="A46" s="11">
        <v>44336.502375416661</v>
      </c>
      <c r="B46" s="12" t="s">
        <v>41</v>
      </c>
      <c r="C46" s="12" t="s">
        <v>27</v>
      </c>
      <c r="D46" s="13" t="s">
        <v>18</v>
      </c>
      <c r="E46" s="12" t="s">
        <v>29</v>
      </c>
      <c r="F46" s="12" t="s">
        <v>20</v>
      </c>
      <c r="G46" s="12" t="s">
        <v>78</v>
      </c>
      <c r="H46" s="12" t="s">
        <v>182</v>
      </c>
      <c r="I46" s="14"/>
      <c r="J46" s="12" t="s">
        <v>48</v>
      </c>
      <c r="K46" s="15">
        <v>44336</v>
      </c>
      <c r="L46" s="14"/>
      <c r="M46" s="12" t="s">
        <v>26</v>
      </c>
      <c r="N46" s="12" t="s">
        <v>26</v>
      </c>
      <c r="O46" s="14"/>
      <c r="P46" s="14"/>
      <c r="Q46" s="10" t="str">
        <f t="shared" si="0"/>
        <v>abril</v>
      </c>
      <c r="R46" s="14"/>
      <c r="S46" s="14"/>
      <c r="T46" s="14"/>
    </row>
    <row r="47" spans="1:20" ht="12.75">
      <c r="A47" s="11">
        <v>44336.592080856484</v>
      </c>
      <c r="B47" s="12" t="s">
        <v>16</v>
      </c>
      <c r="C47" s="12" t="s">
        <v>27</v>
      </c>
      <c r="D47" s="13" t="s">
        <v>183</v>
      </c>
      <c r="E47" s="12" t="s">
        <v>184</v>
      </c>
      <c r="F47" s="12" t="s">
        <v>100</v>
      </c>
      <c r="G47" s="12" t="s">
        <v>78</v>
      </c>
      <c r="H47" s="12" t="s">
        <v>185</v>
      </c>
      <c r="I47" s="16" t="s">
        <v>186</v>
      </c>
      <c r="J47" s="12" t="s">
        <v>187</v>
      </c>
      <c r="K47" s="15">
        <v>44337</v>
      </c>
      <c r="L47" s="12" t="s">
        <v>188</v>
      </c>
      <c r="M47" s="12" t="s">
        <v>26</v>
      </c>
      <c r="N47" s="12" t="s">
        <v>26</v>
      </c>
      <c r="O47" s="14"/>
      <c r="P47" s="14"/>
      <c r="Q47" s="10" t="str">
        <f t="shared" si="0"/>
        <v>abril</v>
      </c>
      <c r="R47" s="14"/>
      <c r="S47" s="14"/>
      <c r="T47" s="14"/>
    </row>
    <row r="48" spans="1:20" ht="18" customHeight="1">
      <c r="A48" s="11">
        <v>44336.651274618052</v>
      </c>
      <c r="B48" s="12" t="s">
        <v>41</v>
      </c>
      <c r="C48" s="12" t="s">
        <v>27</v>
      </c>
      <c r="D48" s="13" t="s">
        <v>189</v>
      </c>
      <c r="E48" s="12" t="s">
        <v>190</v>
      </c>
      <c r="F48" s="12" t="s">
        <v>111</v>
      </c>
      <c r="G48" s="12" t="s">
        <v>21</v>
      </c>
      <c r="H48" s="12" t="s">
        <v>191</v>
      </c>
      <c r="I48" s="17" t="s">
        <v>192</v>
      </c>
      <c r="J48" s="12" t="s">
        <v>193</v>
      </c>
      <c r="K48" s="15">
        <v>44344</v>
      </c>
      <c r="L48" s="12" t="s">
        <v>194</v>
      </c>
      <c r="M48" s="12" t="s">
        <v>26</v>
      </c>
      <c r="N48" s="12" t="s">
        <v>26</v>
      </c>
      <c r="O48" s="14"/>
      <c r="P48" s="14"/>
      <c r="Q48" s="10" t="str">
        <f t="shared" si="0"/>
        <v>abril</v>
      </c>
      <c r="R48" s="14"/>
      <c r="S48" s="14"/>
      <c r="T48" s="14"/>
    </row>
    <row r="49" spans="1:20" ht="18.75" customHeight="1">
      <c r="A49" s="11">
        <v>44336.934457303243</v>
      </c>
      <c r="B49" s="12" t="s">
        <v>74</v>
      </c>
      <c r="C49" s="12" t="s">
        <v>27</v>
      </c>
      <c r="D49" s="13" t="s">
        <v>53</v>
      </c>
      <c r="E49" s="12" t="s">
        <v>54</v>
      </c>
      <c r="F49" s="12" t="s">
        <v>55</v>
      </c>
      <c r="G49" s="12" t="s">
        <v>78</v>
      </c>
      <c r="H49" s="17" t="s">
        <v>195</v>
      </c>
      <c r="I49" s="16" t="s">
        <v>196</v>
      </c>
      <c r="J49" s="12" t="s">
        <v>73</v>
      </c>
      <c r="K49" s="15">
        <v>44340</v>
      </c>
      <c r="L49" s="12" t="s">
        <v>197</v>
      </c>
      <c r="M49" s="12" t="s">
        <v>26</v>
      </c>
      <c r="N49" s="12" t="s">
        <v>26</v>
      </c>
      <c r="O49" s="14"/>
      <c r="P49" s="14"/>
      <c r="Q49" s="10" t="str">
        <f t="shared" si="0"/>
        <v>abril</v>
      </c>
      <c r="R49" s="14"/>
      <c r="S49" s="14"/>
      <c r="T49" s="14"/>
    </row>
    <row r="50" spans="1:20" ht="12.75">
      <c r="A50" s="11">
        <v>44337.395949328704</v>
      </c>
      <c r="B50" s="12" t="s">
        <v>41</v>
      </c>
      <c r="C50" s="12" t="s">
        <v>27</v>
      </c>
      <c r="D50" s="13" t="s">
        <v>65</v>
      </c>
      <c r="E50" s="12" t="s">
        <v>66</v>
      </c>
      <c r="F50" s="12" t="s">
        <v>20</v>
      </c>
      <c r="G50" s="12" t="s">
        <v>44</v>
      </c>
      <c r="H50" s="12" t="s">
        <v>198</v>
      </c>
      <c r="I50" s="16" t="s">
        <v>199</v>
      </c>
      <c r="J50" s="12" t="s">
        <v>84</v>
      </c>
      <c r="K50" s="15">
        <v>44337</v>
      </c>
      <c r="L50" s="14"/>
      <c r="M50" s="12" t="s">
        <v>26</v>
      </c>
      <c r="N50" s="12" t="s">
        <v>26</v>
      </c>
      <c r="O50" s="14"/>
      <c r="P50" s="14"/>
      <c r="Q50" s="10" t="str">
        <f t="shared" si="0"/>
        <v>abril</v>
      </c>
      <c r="R50" s="14"/>
      <c r="S50" s="14"/>
      <c r="T50" s="14"/>
    </row>
    <row r="51" spans="1:20" ht="12.75">
      <c r="A51" s="11">
        <v>44337.396880057873</v>
      </c>
      <c r="B51" s="12" t="s">
        <v>108</v>
      </c>
      <c r="C51" s="12" t="s">
        <v>27</v>
      </c>
      <c r="D51" s="13" t="s">
        <v>65</v>
      </c>
      <c r="E51" s="12" t="s">
        <v>66</v>
      </c>
      <c r="F51" s="12" t="s">
        <v>20</v>
      </c>
      <c r="G51" s="12" t="s">
        <v>200</v>
      </c>
      <c r="H51" s="12" t="s">
        <v>201</v>
      </c>
      <c r="I51" s="14"/>
      <c r="J51" s="12" t="s">
        <v>202</v>
      </c>
      <c r="K51" s="15">
        <v>44336</v>
      </c>
      <c r="L51" s="14"/>
      <c r="M51" s="12" t="s">
        <v>26</v>
      </c>
      <c r="N51" s="12" t="s">
        <v>26</v>
      </c>
      <c r="O51" s="14"/>
      <c r="P51" s="14"/>
      <c r="Q51" s="10" t="str">
        <f t="shared" si="0"/>
        <v>abril</v>
      </c>
      <c r="R51" s="14"/>
      <c r="S51" s="14"/>
      <c r="T51" s="14"/>
    </row>
    <row r="52" spans="1:20" ht="18" customHeight="1">
      <c r="A52" s="11">
        <v>44337.578931759257</v>
      </c>
      <c r="B52" s="12" t="s">
        <v>74</v>
      </c>
      <c r="C52" s="12" t="s">
        <v>27</v>
      </c>
      <c r="D52" s="13" t="s">
        <v>53</v>
      </c>
      <c r="E52" s="12" t="s">
        <v>203</v>
      </c>
      <c r="F52" s="12" t="s">
        <v>55</v>
      </c>
      <c r="G52" s="12" t="s">
        <v>78</v>
      </c>
      <c r="H52" s="17" t="s">
        <v>204</v>
      </c>
      <c r="I52" s="16" t="s">
        <v>205</v>
      </c>
      <c r="J52" s="12" t="s">
        <v>73</v>
      </c>
      <c r="K52" s="15">
        <v>44340</v>
      </c>
      <c r="L52" s="12" t="s">
        <v>206</v>
      </c>
      <c r="M52" s="12" t="s">
        <v>26</v>
      </c>
      <c r="N52" s="12" t="s">
        <v>26</v>
      </c>
      <c r="O52" s="14"/>
      <c r="P52" s="14"/>
      <c r="Q52" s="10" t="str">
        <f t="shared" si="0"/>
        <v>abril</v>
      </c>
      <c r="R52" s="14"/>
      <c r="S52" s="14"/>
      <c r="T52" s="14"/>
    </row>
    <row r="53" spans="1:20" ht="19.5" customHeight="1">
      <c r="A53" s="11">
        <v>44337.607744189816</v>
      </c>
      <c r="B53" s="12" t="s">
        <v>74</v>
      </c>
      <c r="C53" s="12" t="s">
        <v>27</v>
      </c>
      <c r="D53" s="13" t="s">
        <v>122</v>
      </c>
      <c r="E53" s="12" t="s">
        <v>122</v>
      </c>
      <c r="F53" s="12" t="s">
        <v>111</v>
      </c>
      <c r="G53" s="12" t="s">
        <v>78</v>
      </c>
      <c r="H53" s="12" t="s">
        <v>207</v>
      </c>
      <c r="I53" s="17" t="s">
        <v>208</v>
      </c>
      <c r="J53" s="12" t="s">
        <v>209</v>
      </c>
      <c r="K53" s="15">
        <v>44340</v>
      </c>
      <c r="L53" s="12" t="s">
        <v>69</v>
      </c>
      <c r="M53" s="12" t="s">
        <v>26</v>
      </c>
      <c r="N53" s="12" t="s">
        <v>26</v>
      </c>
      <c r="O53" s="14"/>
      <c r="P53" s="14"/>
      <c r="Q53" s="10" t="str">
        <f t="shared" si="0"/>
        <v>abril</v>
      </c>
      <c r="R53" s="14"/>
      <c r="S53" s="14"/>
      <c r="T53" s="14"/>
    </row>
    <row r="54" spans="1:20" ht="18.75" customHeight="1">
      <c r="A54" s="11">
        <v>44337.792388136571</v>
      </c>
      <c r="B54" s="12" t="s">
        <v>16</v>
      </c>
      <c r="C54" s="12" t="s">
        <v>27</v>
      </c>
      <c r="D54" s="13" t="s">
        <v>53</v>
      </c>
      <c r="E54" s="12" t="s">
        <v>210</v>
      </c>
      <c r="F54" s="12" t="s">
        <v>55</v>
      </c>
      <c r="G54" s="12" t="s">
        <v>211</v>
      </c>
      <c r="H54" s="12" t="s">
        <v>212</v>
      </c>
      <c r="I54" s="14"/>
      <c r="J54" s="12" t="s">
        <v>213</v>
      </c>
      <c r="K54" s="15">
        <v>44382</v>
      </c>
      <c r="L54" s="12" t="s">
        <v>214</v>
      </c>
      <c r="M54" s="12" t="s">
        <v>26</v>
      </c>
      <c r="N54" s="12" t="s">
        <v>26</v>
      </c>
      <c r="O54" s="14"/>
      <c r="P54" s="14"/>
      <c r="Q54" s="10" t="str">
        <f t="shared" si="0"/>
        <v>abril</v>
      </c>
      <c r="R54" s="14"/>
      <c r="S54" s="14"/>
      <c r="T54" s="14"/>
    </row>
    <row r="55" spans="1:20" ht="18.75" customHeight="1">
      <c r="A55" s="11">
        <v>44337.801997060189</v>
      </c>
      <c r="B55" s="12" t="s">
        <v>41</v>
      </c>
      <c r="C55" s="12" t="s">
        <v>27</v>
      </c>
      <c r="D55" s="13" t="s">
        <v>53</v>
      </c>
      <c r="E55" s="12" t="s">
        <v>54</v>
      </c>
      <c r="F55" s="12" t="s">
        <v>55</v>
      </c>
      <c r="G55" s="12" t="s">
        <v>78</v>
      </c>
      <c r="H55" s="12" t="s">
        <v>215</v>
      </c>
      <c r="I55" s="14"/>
      <c r="J55" s="12" t="s">
        <v>48</v>
      </c>
      <c r="K55" s="15">
        <v>44340</v>
      </c>
      <c r="L55" s="12" t="s">
        <v>216</v>
      </c>
      <c r="M55" s="12" t="s">
        <v>26</v>
      </c>
      <c r="N55" s="12" t="s">
        <v>26</v>
      </c>
      <c r="O55" s="14"/>
      <c r="P55" s="14"/>
      <c r="Q55" s="10" t="str">
        <f t="shared" si="0"/>
        <v>abril</v>
      </c>
      <c r="R55" s="14"/>
      <c r="S55" s="14"/>
      <c r="T55" s="14"/>
    </row>
    <row r="56" spans="1:20" ht="18.75" customHeight="1">
      <c r="A56" s="11">
        <v>44337.881927881943</v>
      </c>
      <c r="B56" s="12" t="s">
        <v>74</v>
      </c>
      <c r="C56" s="12" t="s">
        <v>27</v>
      </c>
      <c r="D56" s="13" t="s">
        <v>53</v>
      </c>
      <c r="E56" s="12" t="s">
        <v>113</v>
      </c>
      <c r="F56" s="12" t="s">
        <v>55</v>
      </c>
      <c r="G56" s="12" t="s">
        <v>78</v>
      </c>
      <c r="H56" s="12" t="s">
        <v>217</v>
      </c>
      <c r="I56" s="16" t="s">
        <v>218</v>
      </c>
      <c r="J56" s="12" t="s">
        <v>126</v>
      </c>
      <c r="K56" s="15">
        <v>44340</v>
      </c>
      <c r="L56" s="12" t="s">
        <v>219</v>
      </c>
      <c r="M56" s="12" t="s">
        <v>26</v>
      </c>
      <c r="N56" s="12" t="s">
        <v>26</v>
      </c>
      <c r="O56" s="14"/>
      <c r="P56" s="14"/>
      <c r="Q56" s="10" t="str">
        <f t="shared" si="0"/>
        <v>abril</v>
      </c>
      <c r="R56" s="14"/>
      <c r="S56" s="14"/>
      <c r="T56" s="14"/>
    </row>
    <row r="57" spans="1:20" ht="12.75">
      <c r="A57" s="11">
        <v>44340.497817662035</v>
      </c>
      <c r="B57" s="12" t="s">
        <v>41</v>
      </c>
      <c r="C57" s="12" t="s">
        <v>27</v>
      </c>
      <c r="D57" s="13" t="s">
        <v>18</v>
      </c>
      <c r="E57" s="12" t="s">
        <v>137</v>
      </c>
      <c r="F57" s="12" t="s">
        <v>20</v>
      </c>
      <c r="G57" s="12" t="s">
        <v>44</v>
      </c>
      <c r="H57" s="12" t="s">
        <v>220</v>
      </c>
      <c r="I57" s="16" t="s">
        <v>221</v>
      </c>
      <c r="J57" s="12" t="s">
        <v>222</v>
      </c>
      <c r="K57" s="15">
        <v>44344</v>
      </c>
      <c r="L57" s="12" t="s">
        <v>223</v>
      </c>
      <c r="M57" s="12" t="s">
        <v>26</v>
      </c>
      <c r="N57" s="12" t="s">
        <v>26</v>
      </c>
      <c r="O57" s="14"/>
      <c r="P57" s="14"/>
      <c r="Q57" s="10" t="str">
        <f t="shared" si="0"/>
        <v>abril</v>
      </c>
      <c r="R57" s="14"/>
      <c r="S57" s="14"/>
      <c r="T57" s="14"/>
    </row>
    <row r="58" spans="1:20" ht="12.75">
      <c r="A58" s="11">
        <v>44340.499168379625</v>
      </c>
      <c r="B58" s="12" t="s">
        <v>74</v>
      </c>
      <c r="C58" s="12" t="s">
        <v>27</v>
      </c>
      <c r="D58" s="13" t="s">
        <v>224</v>
      </c>
      <c r="E58" s="12" t="s">
        <v>225</v>
      </c>
      <c r="F58" s="12" t="s">
        <v>43</v>
      </c>
      <c r="G58" s="12" t="s">
        <v>78</v>
      </c>
      <c r="H58" s="12" t="s">
        <v>226</v>
      </c>
      <c r="I58" s="17" t="s">
        <v>227</v>
      </c>
      <c r="J58" s="12" t="s">
        <v>68</v>
      </c>
      <c r="K58" s="15">
        <v>44341</v>
      </c>
      <c r="L58" s="14"/>
      <c r="M58" s="12" t="s">
        <v>26</v>
      </c>
      <c r="N58" s="12" t="s">
        <v>26</v>
      </c>
      <c r="O58" s="14"/>
      <c r="P58" s="14"/>
      <c r="Q58" s="10" t="str">
        <f t="shared" si="0"/>
        <v>abril</v>
      </c>
      <c r="R58" s="14"/>
      <c r="S58" s="14"/>
      <c r="T58" s="14"/>
    </row>
    <row r="59" spans="1:20" ht="12.75">
      <c r="A59" s="11">
        <v>44340.733585891205</v>
      </c>
      <c r="B59" s="12" t="s">
        <v>41</v>
      </c>
      <c r="C59" s="12" t="s">
        <v>27</v>
      </c>
      <c r="D59" s="13" t="s">
        <v>228</v>
      </c>
      <c r="E59" s="12" t="s">
        <v>229</v>
      </c>
      <c r="F59" s="12" t="s">
        <v>20</v>
      </c>
      <c r="G59" s="12" t="s">
        <v>44</v>
      </c>
      <c r="H59" s="12" t="s">
        <v>230</v>
      </c>
      <c r="I59" s="14"/>
      <c r="J59" s="12" t="s">
        <v>73</v>
      </c>
      <c r="K59" s="15">
        <v>44344</v>
      </c>
      <c r="L59" s="14"/>
      <c r="M59" s="12" t="s">
        <v>26</v>
      </c>
      <c r="N59" s="12" t="s">
        <v>26</v>
      </c>
      <c r="O59" s="14"/>
      <c r="P59" s="14"/>
      <c r="Q59" s="10" t="str">
        <f t="shared" si="0"/>
        <v>abril</v>
      </c>
      <c r="R59" s="14"/>
      <c r="S59" s="14"/>
      <c r="T59" s="14"/>
    </row>
    <row r="60" spans="1:20" ht="18" customHeight="1">
      <c r="A60" s="11">
        <v>44341.441041840277</v>
      </c>
      <c r="B60" s="12" t="s">
        <v>41</v>
      </c>
      <c r="C60" s="12" t="s">
        <v>27</v>
      </c>
      <c r="D60" s="13" t="s">
        <v>173</v>
      </c>
      <c r="E60" s="12" t="s">
        <v>231</v>
      </c>
      <c r="F60" s="12" t="s">
        <v>43</v>
      </c>
      <c r="G60" s="12" t="s">
        <v>44</v>
      </c>
      <c r="H60" s="17" t="s">
        <v>232</v>
      </c>
      <c r="I60" s="16" t="s">
        <v>233</v>
      </c>
      <c r="J60" s="12" t="s">
        <v>46</v>
      </c>
      <c r="K60" s="15">
        <v>44341</v>
      </c>
      <c r="L60" s="14"/>
      <c r="M60" s="12" t="s">
        <v>26</v>
      </c>
      <c r="N60" s="12" t="s">
        <v>26</v>
      </c>
      <c r="O60" s="14"/>
      <c r="P60" s="14"/>
      <c r="Q60" s="10" t="str">
        <f t="shared" si="0"/>
        <v>abril</v>
      </c>
      <c r="R60" s="14"/>
      <c r="S60" s="14"/>
      <c r="T60" s="14"/>
    </row>
    <row r="61" spans="1:20" ht="19.5" customHeight="1">
      <c r="A61" s="11">
        <v>44341.49248108796</v>
      </c>
      <c r="B61" s="12" t="s">
        <v>108</v>
      </c>
      <c r="C61" s="12" t="s">
        <v>27</v>
      </c>
      <c r="D61" s="13" t="s">
        <v>18</v>
      </c>
      <c r="E61" s="12" t="s">
        <v>234</v>
      </c>
      <c r="F61" s="12" t="s">
        <v>20</v>
      </c>
      <c r="G61" s="12" t="s">
        <v>78</v>
      </c>
      <c r="H61" s="12" t="s">
        <v>235</v>
      </c>
      <c r="I61" s="14"/>
      <c r="J61" s="12" t="s">
        <v>46</v>
      </c>
      <c r="K61" s="15">
        <v>44342</v>
      </c>
      <c r="L61" s="12" t="s">
        <v>32</v>
      </c>
      <c r="M61" s="12" t="s">
        <v>26</v>
      </c>
      <c r="N61" s="12" t="s">
        <v>26</v>
      </c>
      <c r="O61" s="14"/>
      <c r="P61" s="14"/>
      <c r="Q61" s="10" t="str">
        <f t="shared" si="0"/>
        <v>abril</v>
      </c>
      <c r="R61" s="14"/>
      <c r="S61" s="14"/>
      <c r="T61" s="14"/>
    </row>
    <row r="62" spans="1:20" ht="19.5" customHeight="1">
      <c r="A62" s="11">
        <v>44341.530196666667</v>
      </c>
      <c r="B62" s="12" t="s">
        <v>74</v>
      </c>
      <c r="C62" s="12" t="s">
        <v>27</v>
      </c>
      <c r="D62" s="13" t="s">
        <v>165</v>
      </c>
      <c r="E62" s="12" t="s">
        <v>165</v>
      </c>
      <c r="F62" s="12" t="s">
        <v>43</v>
      </c>
      <c r="G62" s="12" t="s">
        <v>78</v>
      </c>
      <c r="H62" s="12" t="s">
        <v>236</v>
      </c>
      <c r="I62" s="16" t="s">
        <v>237</v>
      </c>
      <c r="J62" s="12" t="s">
        <v>202</v>
      </c>
      <c r="K62" s="15">
        <v>44341</v>
      </c>
      <c r="L62" s="12" t="s">
        <v>238</v>
      </c>
      <c r="M62" s="12" t="s">
        <v>26</v>
      </c>
      <c r="N62" s="12" t="s">
        <v>26</v>
      </c>
      <c r="O62" s="14"/>
      <c r="P62" s="14"/>
      <c r="Q62" s="10" t="str">
        <f t="shared" si="0"/>
        <v>abril</v>
      </c>
      <c r="R62" s="14"/>
      <c r="S62" s="14"/>
      <c r="T62" s="14"/>
    </row>
    <row r="63" spans="1:20" ht="19.5" customHeight="1">
      <c r="A63" s="11">
        <v>44342.518427384261</v>
      </c>
      <c r="B63" s="12" t="s">
        <v>16</v>
      </c>
      <c r="C63" s="12" t="s">
        <v>27</v>
      </c>
      <c r="D63" s="13" t="s">
        <v>53</v>
      </c>
      <c r="E63" s="12" t="s">
        <v>113</v>
      </c>
      <c r="F63" s="12" t="s">
        <v>55</v>
      </c>
      <c r="G63" s="12" t="s">
        <v>239</v>
      </c>
      <c r="H63" s="12" t="s">
        <v>240</v>
      </c>
      <c r="I63" s="14"/>
      <c r="J63" s="12" t="s">
        <v>241</v>
      </c>
      <c r="K63" s="15">
        <v>44344</v>
      </c>
      <c r="L63" s="12" t="s">
        <v>242</v>
      </c>
      <c r="M63" s="12" t="s">
        <v>26</v>
      </c>
      <c r="N63" s="12" t="s">
        <v>26</v>
      </c>
      <c r="O63" s="14"/>
      <c r="P63" s="14"/>
      <c r="Q63" s="10" t="str">
        <f t="shared" si="0"/>
        <v>abril</v>
      </c>
      <c r="R63" s="14"/>
      <c r="S63" s="14"/>
      <c r="T63" s="14"/>
    </row>
    <row r="64" spans="1:20" ht="12.75">
      <c r="A64" s="11">
        <v>44342.590905844903</v>
      </c>
      <c r="B64" s="14"/>
      <c r="C64" s="12" t="s">
        <v>17</v>
      </c>
      <c r="D64" s="13" t="s">
        <v>65</v>
      </c>
      <c r="E64" s="12" t="s">
        <v>66</v>
      </c>
      <c r="F64" s="12" t="s">
        <v>20</v>
      </c>
      <c r="G64" s="12" t="s">
        <v>243</v>
      </c>
      <c r="H64" s="12" t="s">
        <v>243</v>
      </c>
      <c r="I64" s="16" t="s">
        <v>244</v>
      </c>
      <c r="J64" s="12" t="s">
        <v>202</v>
      </c>
      <c r="K64" s="15">
        <v>44342</v>
      </c>
      <c r="L64" s="14"/>
      <c r="M64" s="12" t="s">
        <v>26</v>
      </c>
      <c r="N64" s="12" t="s">
        <v>26</v>
      </c>
      <c r="O64" s="14"/>
      <c r="P64" s="14"/>
      <c r="Q64" s="10" t="str">
        <f t="shared" si="0"/>
        <v>abril</v>
      </c>
      <c r="R64" s="14"/>
      <c r="S64" s="14"/>
      <c r="T64" s="14"/>
    </row>
    <row r="65" spans="1:20" ht="12.75">
      <c r="A65" s="11">
        <v>44342.597598807872</v>
      </c>
      <c r="B65" s="12" t="s">
        <v>41</v>
      </c>
      <c r="C65" s="12" t="s">
        <v>27</v>
      </c>
      <c r="D65" s="13" t="s">
        <v>65</v>
      </c>
      <c r="E65" s="12" t="s">
        <v>29</v>
      </c>
      <c r="F65" s="12" t="s">
        <v>20</v>
      </c>
      <c r="G65" s="12" t="s">
        <v>44</v>
      </c>
      <c r="H65" s="17" t="s">
        <v>245</v>
      </c>
      <c r="I65" s="14"/>
      <c r="J65" s="12" t="s">
        <v>24</v>
      </c>
      <c r="K65" s="15">
        <v>44344</v>
      </c>
      <c r="L65" s="14"/>
      <c r="M65" s="12" t="s">
        <v>26</v>
      </c>
      <c r="N65" s="12" t="s">
        <v>26</v>
      </c>
      <c r="O65" s="14"/>
      <c r="P65" s="14"/>
      <c r="Q65" s="10" t="str">
        <f t="shared" si="0"/>
        <v>abril</v>
      </c>
      <c r="R65" s="14"/>
      <c r="S65" s="14"/>
      <c r="T65" s="14"/>
    </row>
    <row r="66" spans="1:20" ht="12.75">
      <c r="A66" s="11">
        <v>44342.651803587964</v>
      </c>
      <c r="B66" s="12" t="s">
        <v>41</v>
      </c>
      <c r="C66" s="12" t="s">
        <v>27</v>
      </c>
      <c r="D66" s="13" t="s">
        <v>136</v>
      </c>
      <c r="E66" s="12" t="s">
        <v>137</v>
      </c>
      <c r="F66" s="12" t="s">
        <v>20</v>
      </c>
      <c r="G66" s="12" t="s">
        <v>44</v>
      </c>
      <c r="H66" s="12" t="s">
        <v>246</v>
      </c>
      <c r="I66" s="14"/>
      <c r="J66" s="12" t="s">
        <v>247</v>
      </c>
      <c r="K66" s="15">
        <v>44342</v>
      </c>
      <c r="L66" s="12" t="s">
        <v>248</v>
      </c>
      <c r="M66" s="12" t="s">
        <v>26</v>
      </c>
      <c r="N66" s="12" t="s">
        <v>26</v>
      </c>
      <c r="O66" s="14"/>
      <c r="P66" s="14"/>
      <c r="Q66" s="10" t="str">
        <f t="shared" si="0"/>
        <v>abril</v>
      </c>
      <c r="R66" s="14"/>
      <c r="S66" s="14"/>
      <c r="T66" s="14"/>
    </row>
    <row r="67" spans="1:20" ht="12.75">
      <c r="A67" s="11">
        <v>44343.674999895833</v>
      </c>
      <c r="B67" s="12" t="s">
        <v>16</v>
      </c>
      <c r="C67" s="12" t="s">
        <v>27</v>
      </c>
      <c r="D67" s="13" t="s">
        <v>249</v>
      </c>
      <c r="E67" s="12" t="s">
        <v>250</v>
      </c>
      <c r="F67" s="12" t="s">
        <v>100</v>
      </c>
      <c r="G67" s="12" t="s">
        <v>78</v>
      </c>
      <c r="H67" s="12" t="s">
        <v>251</v>
      </c>
      <c r="I67" s="16" t="s">
        <v>252</v>
      </c>
      <c r="J67" s="12" t="s">
        <v>84</v>
      </c>
      <c r="K67" s="15">
        <v>44344</v>
      </c>
      <c r="L67" s="12" t="s">
        <v>253</v>
      </c>
      <c r="M67" s="12" t="s">
        <v>26</v>
      </c>
      <c r="N67" s="12" t="s">
        <v>26</v>
      </c>
      <c r="O67" s="14"/>
      <c r="P67" s="14"/>
      <c r="Q67" s="10" t="str">
        <f t="shared" si="0"/>
        <v>abril</v>
      </c>
      <c r="R67" s="14"/>
      <c r="S67" s="14"/>
      <c r="T67" s="14"/>
    </row>
    <row r="68" spans="1:20" ht="15.75" customHeight="1">
      <c r="A68" s="11">
        <v>44343.868931030098</v>
      </c>
      <c r="B68" s="12" t="s">
        <v>74</v>
      </c>
      <c r="C68" s="12" t="s">
        <v>27</v>
      </c>
      <c r="D68" s="13" t="s">
        <v>53</v>
      </c>
      <c r="E68" s="12" t="s">
        <v>210</v>
      </c>
      <c r="F68" s="12" t="s">
        <v>55</v>
      </c>
      <c r="G68" s="12" t="s">
        <v>78</v>
      </c>
      <c r="H68" s="17" t="s">
        <v>254</v>
      </c>
      <c r="I68" s="14"/>
      <c r="J68" s="12" t="s">
        <v>202</v>
      </c>
      <c r="K68" s="15">
        <v>44350</v>
      </c>
      <c r="L68" s="12" t="s">
        <v>255</v>
      </c>
      <c r="M68" s="12" t="s">
        <v>26</v>
      </c>
      <c r="N68" s="12" t="s">
        <v>26</v>
      </c>
      <c r="O68" s="14"/>
      <c r="P68" s="14"/>
      <c r="Q68" s="10" t="str">
        <f t="shared" si="0"/>
        <v>abril</v>
      </c>
      <c r="R68" s="14"/>
      <c r="S68" s="14"/>
      <c r="T68" s="14"/>
    </row>
    <row r="69" spans="1:20" ht="12.75">
      <c r="A69" s="11">
        <v>44344.426213472223</v>
      </c>
      <c r="B69" s="12" t="s">
        <v>16</v>
      </c>
      <c r="C69" s="12" t="s">
        <v>27</v>
      </c>
      <c r="D69" s="13" t="s">
        <v>92</v>
      </c>
      <c r="E69" s="12" t="s">
        <v>256</v>
      </c>
      <c r="F69" s="12" t="s">
        <v>94</v>
      </c>
      <c r="G69" s="12" t="s">
        <v>257</v>
      </c>
      <c r="H69" s="12" t="s">
        <v>258</v>
      </c>
      <c r="I69" s="18" t="s">
        <v>259</v>
      </c>
      <c r="J69" s="12" t="s">
        <v>48</v>
      </c>
      <c r="K69" s="15">
        <v>44347</v>
      </c>
      <c r="L69" s="12" t="s">
        <v>260</v>
      </c>
      <c r="M69" s="12" t="s">
        <v>26</v>
      </c>
      <c r="N69" s="12" t="s">
        <v>26</v>
      </c>
      <c r="O69" s="14"/>
      <c r="P69" s="14"/>
      <c r="Q69" s="10" t="str">
        <f t="shared" si="0"/>
        <v>abril</v>
      </c>
      <c r="R69" s="14"/>
      <c r="S69" s="14"/>
      <c r="T69" s="14"/>
    </row>
    <row r="70" spans="1:20" ht="12.75">
      <c r="A70" s="11">
        <v>44344.559753680558</v>
      </c>
      <c r="B70" s="12" t="s">
        <v>41</v>
      </c>
      <c r="C70" s="12" t="s">
        <v>27</v>
      </c>
      <c r="D70" s="13" t="s">
        <v>65</v>
      </c>
      <c r="E70" s="12" t="s">
        <v>66</v>
      </c>
      <c r="F70" s="12" t="s">
        <v>20</v>
      </c>
      <c r="G70" s="12" t="s">
        <v>44</v>
      </c>
      <c r="H70" s="17" t="s">
        <v>261</v>
      </c>
      <c r="I70" s="16" t="s">
        <v>262</v>
      </c>
      <c r="J70" s="12" t="s">
        <v>84</v>
      </c>
      <c r="K70" s="15">
        <v>44345</v>
      </c>
      <c r="L70" s="14"/>
      <c r="M70" s="12" t="s">
        <v>26</v>
      </c>
      <c r="N70" s="12" t="s">
        <v>26</v>
      </c>
      <c r="O70" s="14"/>
      <c r="P70" s="14"/>
      <c r="Q70" s="10" t="str">
        <f t="shared" si="0"/>
        <v>abril</v>
      </c>
      <c r="R70" s="14"/>
      <c r="S70" s="14"/>
      <c r="T70" s="14"/>
    </row>
    <row r="71" spans="1:20" ht="12.75">
      <c r="A71" s="11">
        <v>44344.562439270834</v>
      </c>
      <c r="B71" s="12" t="s">
        <v>108</v>
      </c>
      <c r="C71" s="12" t="s">
        <v>27</v>
      </c>
      <c r="D71" s="13" t="s">
        <v>71</v>
      </c>
      <c r="E71" s="12" t="s">
        <v>263</v>
      </c>
      <c r="F71" s="12" t="s">
        <v>37</v>
      </c>
      <c r="G71" s="12" t="s">
        <v>78</v>
      </c>
      <c r="H71" s="12" t="s">
        <v>264</v>
      </c>
      <c r="I71" s="14"/>
      <c r="J71" s="12" t="s">
        <v>48</v>
      </c>
      <c r="K71" s="15">
        <v>44349</v>
      </c>
      <c r="L71" s="14"/>
      <c r="M71" s="12" t="s">
        <v>26</v>
      </c>
      <c r="N71" s="12" t="s">
        <v>26</v>
      </c>
      <c r="O71" s="14"/>
      <c r="P71" s="14"/>
      <c r="Q71" s="10" t="str">
        <f t="shared" si="0"/>
        <v>abril</v>
      </c>
      <c r="R71" s="14"/>
      <c r="S71" s="14"/>
      <c r="T71" s="14"/>
    </row>
    <row r="72" spans="1:20" ht="12.75">
      <c r="A72" s="11">
        <v>44344.564368055551</v>
      </c>
      <c r="B72" s="12" t="s">
        <v>74</v>
      </c>
      <c r="C72" s="12" t="s">
        <v>27</v>
      </c>
      <c r="D72" s="13" t="s">
        <v>71</v>
      </c>
      <c r="E72" s="12" t="s">
        <v>29</v>
      </c>
      <c r="F72" s="12" t="s">
        <v>20</v>
      </c>
      <c r="G72" s="12" t="s">
        <v>78</v>
      </c>
      <c r="H72" s="12" t="s">
        <v>265</v>
      </c>
      <c r="I72" s="14"/>
      <c r="J72" s="12" t="s">
        <v>48</v>
      </c>
      <c r="K72" s="15">
        <v>44349</v>
      </c>
      <c r="L72" s="12" t="s">
        <v>32</v>
      </c>
      <c r="M72" s="12" t="s">
        <v>26</v>
      </c>
      <c r="N72" s="12" t="s">
        <v>26</v>
      </c>
      <c r="O72" s="14"/>
      <c r="P72" s="14"/>
      <c r="Q72" s="10" t="str">
        <f t="shared" si="0"/>
        <v>abril</v>
      </c>
      <c r="R72" s="14"/>
      <c r="S72" s="14"/>
      <c r="T72" s="14"/>
    </row>
    <row r="73" spans="1:20" ht="16.5" customHeight="1">
      <c r="A73" s="11">
        <v>44344.668076319445</v>
      </c>
      <c r="B73" s="12" t="s">
        <v>74</v>
      </c>
      <c r="C73" s="12" t="s">
        <v>27</v>
      </c>
      <c r="D73" s="13" t="s">
        <v>88</v>
      </c>
      <c r="E73" s="12" t="s">
        <v>266</v>
      </c>
      <c r="F73" s="12" t="s">
        <v>43</v>
      </c>
      <c r="G73" s="12" t="s">
        <v>78</v>
      </c>
      <c r="H73" s="17" t="s">
        <v>267</v>
      </c>
      <c r="I73" s="16" t="s">
        <v>268</v>
      </c>
      <c r="J73" s="12" t="s">
        <v>73</v>
      </c>
      <c r="K73" s="15">
        <v>44347</v>
      </c>
      <c r="L73" s="12" t="s">
        <v>32</v>
      </c>
      <c r="M73" s="12" t="s">
        <v>26</v>
      </c>
      <c r="N73" s="12" t="s">
        <v>26</v>
      </c>
      <c r="O73" s="14"/>
      <c r="P73" s="14"/>
      <c r="Q73" s="10" t="str">
        <f t="shared" si="0"/>
        <v>abril</v>
      </c>
      <c r="R73" s="14"/>
      <c r="S73" s="14"/>
      <c r="T73" s="14"/>
    </row>
    <row r="74" spans="1:20" ht="16.5" customHeight="1">
      <c r="A74" s="11">
        <v>44344.913166597224</v>
      </c>
      <c r="B74" s="12" t="s">
        <v>108</v>
      </c>
      <c r="C74" s="12" t="s">
        <v>27</v>
      </c>
      <c r="D74" s="13" t="s">
        <v>53</v>
      </c>
      <c r="E74" s="12" t="s">
        <v>54</v>
      </c>
      <c r="F74" s="12" t="s">
        <v>55</v>
      </c>
      <c r="G74" s="12" t="s">
        <v>269</v>
      </c>
      <c r="H74" s="12" t="s">
        <v>270</v>
      </c>
      <c r="I74" s="18" t="s">
        <v>271</v>
      </c>
      <c r="J74" s="12" t="s">
        <v>84</v>
      </c>
      <c r="K74" s="15">
        <v>44349</v>
      </c>
      <c r="L74" s="12" t="s">
        <v>214</v>
      </c>
      <c r="M74" s="12" t="s">
        <v>26</v>
      </c>
      <c r="N74" s="12" t="s">
        <v>26</v>
      </c>
      <c r="O74" s="14"/>
      <c r="P74" s="14"/>
      <c r="Q74" s="10" t="str">
        <f t="shared" si="0"/>
        <v>abril</v>
      </c>
      <c r="R74" s="14"/>
      <c r="S74" s="14"/>
      <c r="T74" s="14"/>
    </row>
    <row r="75" spans="1:20" ht="12.75">
      <c r="A75" s="11">
        <v>44344.945705069447</v>
      </c>
      <c r="B75" s="12" t="s">
        <v>108</v>
      </c>
      <c r="C75" s="12" t="s">
        <v>27</v>
      </c>
      <c r="D75" s="13" t="s">
        <v>53</v>
      </c>
      <c r="E75" s="12" t="s">
        <v>210</v>
      </c>
      <c r="F75" s="12" t="s">
        <v>55</v>
      </c>
      <c r="G75" s="12" t="s">
        <v>272</v>
      </c>
      <c r="H75" s="12" t="s">
        <v>273</v>
      </c>
      <c r="I75" s="16" t="s">
        <v>274</v>
      </c>
      <c r="J75" s="12" t="s">
        <v>48</v>
      </c>
      <c r="K75" s="15">
        <v>44349</v>
      </c>
      <c r="L75" s="12" t="s">
        <v>275</v>
      </c>
      <c r="M75" s="12" t="s">
        <v>26</v>
      </c>
      <c r="N75" s="12" t="s">
        <v>26</v>
      </c>
      <c r="O75" s="14"/>
      <c r="P75" s="14"/>
      <c r="Q75" s="10" t="str">
        <f t="shared" si="0"/>
        <v>abril</v>
      </c>
      <c r="R75" s="14"/>
      <c r="S75" s="14"/>
      <c r="T75" s="14"/>
    </row>
    <row r="76" spans="1:20" ht="17.25" customHeight="1">
      <c r="A76" s="11">
        <v>44345.540391388888</v>
      </c>
      <c r="B76" s="12" t="s">
        <v>74</v>
      </c>
      <c r="C76" s="12" t="s">
        <v>27</v>
      </c>
      <c r="D76" s="13" t="s">
        <v>53</v>
      </c>
      <c r="E76" s="12" t="s">
        <v>54</v>
      </c>
      <c r="F76" s="12" t="s">
        <v>55</v>
      </c>
      <c r="G76" s="12" t="s">
        <v>78</v>
      </c>
      <c r="H76" s="12" t="s">
        <v>276</v>
      </c>
      <c r="I76" s="14"/>
      <c r="J76" s="12" t="s">
        <v>31</v>
      </c>
      <c r="K76" s="15">
        <v>44350</v>
      </c>
      <c r="L76" s="12" t="s">
        <v>277</v>
      </c>
      <c r="M76" s="12" t="s">
        <v>26</v>
      </c>
      <c r="N76" s="12" t="s">
        <v>26</v>
      </c>
      <c r="O76" s="14"/>
      <c r="P76" s="14"/>
      <c r="Q76" s="10" t="str">
        <f t="shared" si="0"/>
        <v>abril</v>
      </c>
      <c r="R76" s="14"/>
      <c r="S76" s="14"/>
      <c r="T76" s="14"/>
    </row>
    <row r="77" spans="1:20" ht="12.75">
      <c r="A77" s="11">
        <v>44347.447058472222</v>
      </c>
      <c r="B77" s="12" t="s">
        <v>108</v>
      </c>
      <c r="C77" s="12" t="s">
        <v>27</v>
      </c>
      <c r="D77" s="13" t="s">
        <v>18</v>
      </c>
      <c r="E77" s="12" t="s">
        <v>278</v>
      </c>
      <c r="F77" s="12" t="s">
        <v>37</v>
      </c>
      <c r="G77" s="12" t="s">
        <v>78</v>
      </c>
      <c r="H77" s="12" t="s">
        <v>279</v>
      </c>
      <c r="I77" s="14"/>
      <c r="J77" s="12" t="s">
        <v>126</v>
      </c>
      <c r="K77" s="15">
        <v>44351</v>
      </c>
      <c r="L77" s="14"/>
      <c r="M77" s="12" t="s">
        <v>26</v>
      </c>
      <c r="N77" s="12" t="s">
        <v>26</v>
      </c>
      <c r="O77" s="14"/>
      <c r="P77" s="14"/>
      <c r="Q77" s="10" t="str">
        <f t="shared" si="0"/>
        <v>abril</v>
      </c>
      <c r="R77" s="14"/>
      <c r="S77" s="14"/>
      <c r="T77" s="14"/>
    </row>
    <row r="78" spans="1:20" ht="12.75">
      <c r="A78" s="11">
        <v>44347.666316516203</v>
      </c>
      <c r="B78" s="12" t="s">
        <v>41</v>
      </c>
      <c r="C78" s="12" t="s">
        <v>27</v>
      </c>
      <c r="D78" s="13" t="s">
        <v>71</v>
      </c>
      <c r="E78" s="12" t="s">
        <v>29</v>
      </c>
      <c r="F78" s="12" t="s">
        <v>20</v>
      </c>
      <c r="G78" s="12" t="s">
        <v>44</v>
      </c>
      <c r="H78" s="12" t="s">
        <v>280</v>
      </c>
      <c r="I78" s="14"/>
      <c r="J78" s="12" t="s">
        <v>48</v>
      </c>
      <c r="K78" s="15">
        <v>44348</v>
      </c>
      <c r="L78" s="12" t="s">
        <v>32</v>
      </c>
      <c r="M78" s="12" t="s">
        <v>26</v>
      </c>
      <c r="N78" s="12" t="s">
        <v>26</v>
      </c>
      <c r="O78" s="14"/>
      <c r="P78" s="14"/>
      <c r="Q78" s="10" t="str">
        <f t="shared" si="0"/>
        <v>abril</v>
      </c>
      <c r="R78" s="14"/>
      <c r="S78" s="14"/>
      <c r="T78" s="14"/>
    </row>
    <row r="79" spans="1:20" ht="17.25" customHeight="1">
      <c r="A79" s="11">
        <v>44348.431254687501</v>
      </c>
      <c r="B79" s="12" t="s">
        <v>74</v>
      </c>
      <c r="C79" s="12" t="s">
        <v>27</v>
      </c>
      <c r="D79" s="13" t="s">
        <v>281</v>
      </c>
      <c r="E79" s="12" t="s">
        <v>281</v>
      </c>
      <c r="F79" s="12" t="s">
        <v>282</v>
      </c>
      <c r="G79" s="12" t="s">
        <v>78</v>
      </c>
      <c r="H79" s="12" t="s">
        <v>283</v>
      </c>
      <c r="I79" s="18" t="s">
        <v>284</v>
      </c>
      <c r="J79" s="12" t="s">
        <v>46</v>
      </c>
      <c r="K79" s="15">
        <v>44348</v>
      </c>
      <c r="L79" s="12" t="s">
        <v>285</v>
      </c>
      <c r="M79" s="12" t="s">
        <v>26</v>
      </c>
      <c r="N79" s="12" t="s">
        <v>26</v>
      </c>
      <c r="O79" s="14"/>
      <c r="P79" s="14"/>
      <c r="Q79" s="10" t="str">
        <f t="shared" si="0"/>
        <v>mayo</v>
      </c>
      <c r="R79" s="14"/>
      <c r="S79" s="14"/>
      <c r="T79" s="14"/>
    </row>
    <row r="80" spans="1:20" ht="12.75">
      <c r="A80" s="11">
        <v>44348.48605688657</v>
      </c>
      <c r="B80" s="12" t="s">
        <v>108</v>
      </c>
      <c r="C80" s="12" t="s">
        <v>27</v>
      </c>
      <c r="D80" s="13" t="s">
        <v>136</v>
      </c>
      <c r="E80" s="12" t="s">
        <v>286</v>
      </c>
      <c r="F80" s="12" t="s">
        <v>43</v>
      </c>
      <c r="G80" s="12" t="s">
        <v>78</v>
      </c>
      <c r="H80" s="12" t="s">
        <v>287</v>
      </c>
      <c r="I80" s="14"/>
      <c r="J80" s="12" t="s">
        <v>31</v>
      </c>
      <c r="K80" s="15">
        <v>44350</v>
      </c>
      <c r="L80" s="12" t="s">
        <v>25</v>
      </c>
      <c r="M80" s="12" t="s">
        <v>26</v>
      </c>
      <c r="N80" s="12" t="s">
        <v>26</v>
      </c>
      <c r="O80" s="14"/>
      <c r="P80" s="14"/>
      <c r="Q80" s="10" t="str">
        <f t="shared" si="0"/>
        <v>mayo</v>
      </c>
      <c r="R80" s="14"/>
      <c r="S80" s="14"/>
      <c r="T80" s="14"/>
    </row>
    <row r="81" spans="1:20" ht="12.75">
      <c r="A81" s="11">
        <v>44348.489337743056</v>
      </c>
      <c r="B81" s="12" t="s">
        <v>41</v>
      </c>
      <c r="C81" s="12" t="s">
        <v>27</v>
      </c>
      <c r="D81" s="13" t="s">
        <v>136</v>
      </c>
      <c r="E81" s="12" t="s">
        <v>137</v>
      </c>
      <c r="F81" s="12" t="s">
        <v>20</v>
      </c>
      <c r="G81" s="12"/>
      <c r="H81" s="12" t="s">
        <v>288</v>
      </c>
      <c r="I81" s="14"/>
      <c r="J81" s="12" t="s">
        <v>213</v>
      </c>
      <c r="K81" s="15">
        <v>44351</v>
      </c>
      <c r="L81" s="12" t="s">
        <v>289</v>
      </c>
      <c r="M81" s="12" t="s">
        <v>26</v>
      </c>
      <c r="N81" s="12" t="s">
        <v>26</v>
      </c>
      <c r="O81" s="14"/>
      <c r="P81" s="14"/>
      <c r="Q81" s="10" t="str">
        <f t="shared" si="0"/>
        <v>mayo</v>
      </c>
      <c r="R81" s="14"/>
      <c r="S81" s="14"/>
      <c r="T81" s="14"/>
    </row>
    <row r="82" spans="1:20" ht="12.75">
      <c r="A82" s="11">
        <v>44348.493989803239</v>
      </c>
      <c r="B82" s="12" t="s">
        <v>41</v>
      </c>
      <c r="C82" s="12" t="s">
        <v>27</v>
      </c>
      <c r="D82" s="12" t="s">
        <v>75</v>
      </c>
      <c r="E82" s="12" t="s">
        <v>76</v>
      </c>
      <c r="F82" s="12" t="s">
        <v>77</v>
      </c>
      <c r="G82" s="12" t="s">
        <v>290</v>
      </c>
      <c r="H82" s="12" t="s">
        <v>291</v>
      </c>
      <c r="I82" s="12" t="s">
        <v>292</v>
      </c>
      <c r="J82" s="12" t="s">
        <v>68</v>
      </c>
      <c r="K82" s="15">
        <v>44357</v>
      </c>
      <c r="L82" s="14"/>
      <c r="M82" s="12" t="s">
        <v>26</v>
      </c>
      <c r="N82" s="12" t="s">
        <v>26</v>
      </c>
      <c r="O82" s="14"/>
      <c r="P82" s="14"/>
      <c r="Q82" s="10" t="str">
        <f t="shared" si="0"/>
        <v>mayo</v>
      </c>
      <c r="R82" s="14"/>
      <c r="S82" s="14"/>
      <c r="T82" s="14"/>
    </row>
    <row r="83" spans="1:20" ht="12.75">
      <c r="A83" s="11">
        <v>44348.657733020838</v>
      </c>
      <c r="B83" s="12" t="s">
        <v>74</v>
      </c>
      <c r="C83" s="12" t="s">
        <v>27</v>
      </c>
      <c r="D83" s="12" t="s">
        <v>75</v>
      </c>
      <c r="E83" s="12" t="s">
        <v>76</v>
      </c>
      <c r="F83" s="12" t="s">
        <v>77</v>
      </c>
      <c r="G83" s="12" t="s">
        <v>293</v>
      </c>
      <c r="H83" s="12" t="s">
        <v>294</v>
      </c>
      <c r="I83" s="17" t="s">
        <v>295</v>
      </c>
      <c r="J83" s="12" t="s">
        <v>68</v>
      </c>
      <c r="K83" s="15">
        <v>44354</v>
      </c>
      <c r="L83" s="14"/>
      <c r="M83" s="12" t="s">
        <v>26</v>
      </c>
      <c r="N83" s="12" t="s">
        <v>26</v>
      </c>
      <c r="O83" s="14"/>
      <c r="P83" s="14"/>
      <c r="Q83" s="10" t="str">
        <f t="shared" si="0"/>
        <v>mayo</v>
      </c>
      <c r="R83" s="14"/>
      <c r="S83" s="14"/>
      <c r="T83" s="14"/>
    </row>
    <row r="84" spans="1:20" ht="12.75">
      <c r="A84" s="11">
        <v>44349.415356122685</v>
      </c>
      <c r="B84" s="12" t="s">
        <v>74</v>
      </c>
      <c r="C84" s="12" t="s">
        <v>34</v>
      </c>
      <c r="D84" s="13" t="s">
        <v>296</v>
      </c>
      <c r="E84" s="12" t="s">
        <v>297</v>
      </c>
      <c r="F84" s="12" t="s">
        <v>298</v>
      </c>
      <c r="G84" s="12" t="s">
        <v>78</v>
      </c>
      <c r="H84" s="12" t="s">
        <v>299</v>
      </c>
      <c r="I84" s="12" t="s">
        <v>300</v>
      </c>
      <c r="J84" s="12" t="s">
        <v>84</v>
      </c>
      <c r="K84" s="15">
        <v>44350</v>
      </c>
      <c r="L84" s="14"/>
      <c r="M84" s="12" t="s">
        <v>26</v>
      </c>
      <c r="N84" s="12" t="s">
        <v>26</v>
      </c>
      <c r="O84" s="14"/>
      <c r="P84" s="14"/>
      <c r="Q84" s="10" t="str">
        <f t="shared" si="0"/>
        <v>mayo</v>
      </c>
      <c r="R84" s="14"/>
      <c r="S84" s="14"/>
      <c r="T84" s="14"/>
    </row>
    <row r="85" spans="1:20" ht="12.75">
      <c r="A85" s="11">
        <v>44349.568306215282</v>
      </c>
      <c r="B85" s="12" t="s">
        <v>74</v>
      </c>
      <c r="C85" s="12" t="s">
        <v>27</v>
      </c>
      <c r="D85" s="13" t="s">
        <v>59</v>
      </c>
      <c r="E85" s="12" t="s">
        <v>301</v>
      </c>
      <c r="F85" s="12" t="s">
        <v>61</v>
      </c>
      <c r="G85" s="12" t="s">
        <v>78</v>
      </c>
      <c r="H85" s="12" t="s">
        <v>302</v>
      </c>
      <c r="I85" s="17" t="s">
        <v>303</v>
      </c>
      <c r="J85" s="12" t="s">
        <v>46</v>
      </c>
      <c r="K85" s="15">
        <v>44349</v>
      </c>
      <c r="L85" s="12" t="s">
        <v>304</v>
      </c>
      <c r="M85" s="12" t="s">
        <v>26</v>
      </c>
      <c r="N85" s="12" t="s">
        <v>26</v>
      </c>
      <c r="O85" s="14"/>
      <c r="P85" s="14"/>
      <c r="Q85" s="10" t="str">
        <f t="shared" si="0"/>
        <v>mayo</v>
      </c>
      <c r="R85" s="14"/>
      <c r="S85" s="14"/>
      <c r="T85" s="14"/>
    </row>
    <row r="86" spans="1:20" ht="18.75" customHeight="1">
      <c r="A86" s="11">
        <v>44349.62043333333</v>
      </c>
      <c r="B86" s="12" t="s">
        <v>74</v>
      </c>
      <c r="C86" s="12" t="s">
        <v>27</v>
      </c>
      <c r="D86" s="13" t="s">
        <v>122</v>
      </c>
      <c r="E86" s="12" t="s">
        <v>123</v>
      </c>
      <c r="F86" s="12" t="s">
        <v>111</v>
      </c>
      <c r="G86" s="12" t="s">
        <v>78</v>
      </c>
      <c r="H86" s="17" t="s">
        <v>305</v>
      </c>
      <c r="I86" s="17" t="s">
        <v>306</v>
      </c>
      <c r="J86" s="12" t="s">
        <v>209</v>
      </c>
      <c r="K86" s="15">
        <v>44357</v>
      </c>
      <c r="L86" s="12" t="s">
        <v>69</v>
      </c>
      <c r="M86" s="12" t="s">
        <v>26</v>
      </c>
      <c r="N86" s="12" t="s">
        <v>26</v>
      </c>
      <c r="O86" s="14"/>
      <c r="P86" s="14"/>
      <c r="Q86" s="10" t="str">
        <f t="shared" si="0"/>
        <v>mayo</v>
      </c>
      <c r="R86" s="14"/>
      <c r="S86" s="14"/>
      <c r="T86" s="14"/>
    </row>
    <row r="87" spans="1:20" ht="12.75">
      <c r="A87" s="11">
        <v>44349.716199733797</v>
      </c>
      <c r="B87" s="12" t="s">
        <v>41</v>
      </c>
      <c r="C87" s="12" t="s">
        <v>27</v>
      </c>
      <c r="D87" s="13" t="s">
        <v>228</v>
      </c>
      <c r="E87" s="12" t="s">
        <v>108</v>
      </c>
      <c r="F87" s="12" t="s">
        <v>20</v>
      </c>
      <c r="G87" s="12" t="s">
        <v>44</v>
      </c>
      <c r="H87" s="12" t="s">
        <v>307</v>
      </c>
      <c r="I87" s="16" t="s">
        <v>308</v>
      </c>
      <c r="J87" s="12" t="s">
        <v>68</v>
      </c>
      <c r="K87" s="15">
        <v>44351</v>
      </c>
      <c r="L87" s="14"/>
      <c r="M87" s="12" t="s">
        <v>26</v>
      </c>
      <c r="N87" s="12" t="s">
        <v>26</v>
      </c>
      <c r="O87" s="14"/>
      <c r="P87" s="14"/>
      <c r="Q87" s="10" t="str">
        <f t="shared" si="0"/>
        <v>mayo</v>
      </c>
      <c r="R87" s="14"/>
      <c r="S87" s="14"/>
      <c r="T87" s="14"/>
    </row>
    <row r="88" spans="1:20" ht="18" customHeight="1">
      <c r="A88" s="11">
        <v>44349.87633402778</v>
      </c>
      <c r="B88" s="12" t="s">
        <v>74</v>
      </c>
      <c r="C88" s="12" t="s">
        <v>27</v>
      </c>
      <c r="D88" s="13" t="s">
        <v>122</v>
      </c>
      <c r="E88" s="12" t="s">
        <v>123</v>
      </c>
      <c r="F88" s="12" t="s">
        <v>111</v>
      </c>
      <c r="G88" s="12" t="s">
        <v>78</v>
      </c>
      <c r="H88" s="12" t="s">
        <v>309</v>
      </c>
      <c r="I88" s="17" t="s">
        <v>310</v>
      </c>
      <c r="J88" s="12" t="s">
        <v>222</v>
      </c>
      <c r="K88" s="15">
        <v>44351</v>
      </c>
      <c r="L88" s="12" t="s">
        <v>69</v>
      </c>
      <c r="M88" s="12" t="s">
        <v>26</v>
      </c>
      <c r="N88" s="12" t="s">
        <v>26</v>
      </c>
      <c r="O88" s="14"/>
      <c r="P88" s="14"/>
      <c r="Q88" s="10" t="str">
        <f t="shared" si="0"/>
        <v>mayo</v>
      </c>
      <c r="R88" s="14"/>
      <c r="S88" s="14"/>
      <c r="T88" s="14"/>
    </row>
    <row r="89" spans="1:20" ht="12.75">
      <c r="A89" s="11">
        <v>44350.411184259261</v>
      </c>
      <c r="B89" s="12" t="s">
        <v>41</v>
      </c>
      <c r="C89" s="12" t="s">
        <v>27</v>
      </c>
      <c r="D89" s="13" t="s">
        <v>136</v>
      </c>
      <c r="E89" s="12" t="s">
        <v>16</v>
      </c>
      <c r="F89" s="12" t="s">
        <v>20</v>
      </c>
      <c r="G89" s="12" t="s">
        <v>44</v>
      </c>
      <c r="H89" s="12" t="s">
        <v>311</v>
      </c>
      <c r="I89" s="14"/>
      <c r="J89" s="12" t="s">
        <v>213</v>
      </c>
      <c r="K89" s="15">
        <v>44350</v>
      </c>
      <c r="L89" s="12" t="s">
        <v>312</v>
      </c>
      <c r="M89" s="12" t="s">
        <v>26</v>
      </c>
      <c r="N89" s="12" t="s">
        <v>26</v>
      </c>
      <c r="O89" s="14"/>
      <c r="P89" s="14"/>
      <c r="Q89" s="10" t="str">
        <f t="shared" si="0"/>
        <v>mayo</v>
      </c>
      <c r="R89" s="14"/>
      <c r="S89" s="14"/>
      <c r="T89" s="14"/>
    </row>
    <row r="90" spans="1:20" ht="12.75">
      <c r="A90" s="11">
        <v>44350.413616574078</v>
      </c>
      <c r="B90" s="12" t="s">
        <v>41</v>
      </c>
      <c r="C90" s="12" t="s">
        <v>27</v>
      </c>
      <c r="D90" s="13" t="s">
        <v>136</v>
      </c>
      <c r="E90" s="12" t="s">
        <v>137</v>
      </c>
      <c r="F90" s="12" t="s">
        <v>20</v>
      </c>
      <c r="G90" s="12" t="s">
        <v>44</v>
      </c>
      <c r="H90" s="12" t="s">
        <v>313</v>
      </c>
      <c r="I90" s="14"/>
      <c r="J90" s="12" t="s">
        <v>213</v>
      </c>
      <c r="K90" s="15">
        <v>44350</v>
      </c>
      <c r="L90" s="12" t="s">
        <v>248</v>
      </c>
      <c r="M90" s="12" t="s">
        <v>26</v>
      </c>
      <c r="N90" s="12" t="s">
        <v>26</v>
      </c>
      <c r="O90" s="14"/>
      <c r="P90" s="14"/>
      <c r="Q90" s="10" t="str">
        <f t="shared" si="0"/>
        <v>mayo</v>
      </c>
      <c r="R90" s="14"/>
      <c r="S90" s="14"/>
      <c r="T90" s="14"/>
    </row>
    <row r="91" spans="1:20" ht="18" customHeight="1">
      <c r="A91" s="11">
        <v>44350.427099976849</v>
      </c>
      <c r="B91" s="12" t="s">
        <v>74</v>
      </c>
      <c r="C91" s="12" t="s">
        <v>27</v>
      </c>
      <c r="D91" s="13" t="s">
        <v>314</v>
      </c>
      <c r="E91" s="12" t="s">
        <v>314</v>
      </c>
      <c r="F91" s="12" t="s">
        <v>298</v>
      </c>
      <c r="G91" s="12" t="s">
        <v>78</v>
      </c>
      <c r="H91" s="12" t="s">
        <v>315</v>
      </c>
      <c r="I91" s="17" t="s">
        <v>316</v>
      </c>
      <c r="J91" s="12" t="s">
        <v>84</v>
      </c>
      <c r="K91" s="15">
        <v>44351</v>
      </c>
      <c r="L91" s="14"/>
      <c r="M91" s="12" t="s">
        <v>26</v>
      </c>
      <c r="N91" s="12" t="s">
        <v>26</v>
      </c>
      <c r="O91" s="14"/>
      <c r="P91" s="14"/>
      <c r="Q91" s="10" t="str">
        <f t="shared" si="0"/>
        <v>mayo</v>
      </c>
      <c r="R91" s="14"/>
      <c r="S91" s="14"/>
      <c r="T91" s="14"/>
    </row>
    <row r="92" spans="1:20" ht="17.25" customHeight="1">
      <c r="A92" s="11">
        <v>44350.435582013888</v>
      </c>
      <c r="B92" s="12" t="s">
        <v>74</v>
      </c>
      <c r="C92" s="12" t="s">
        <v>27</v>
      </c>
      <c r="D92" s="13" t="s">
        <v>314</v>
      </c>
      <c r="E92" s="12" t="s">
        <v>317</v>
      </c>
      <c r="F92" s="12" t="s">
        <v>298</v>
      </c>
      <c r="G92" s="12" t="s">
        <v>78</v>
      </c>
      <c r="H92" s="12" t="s">
        <v>318</v>
      </c>
      <c r="I92" s="17" t="s">
        <v>319</v>
      </c>
      <c r="J92" s="12" t="s">
        <v>320</v>
      </c>
      <c r="K92" s="15">
        <v>44355</v>
      </c>
      <c r="L92" s="14"/>
      <c r="M92" s="12" t="s">
        <v>26</v>
      </c>
      <c r="N92" s="12" t="s">
        <v>26</v>
      </c>
      <c r="O92" s="14"/>
      <c r="P92" s="14"/>
      <c r="Q92" s="10" t="str">
        <f t="shared" si="0"/>
        <v>mayo</v>
      </c>
      <c r="R92" s="14"/>
      <c r="S92" s="14"/>
      <c r="T92" s="14"/>
    </row>
    <row r="93" spans="1:20" ht="21" customHeight="1">
      <c r="A93" s="11">
        <v>44351.479370879628</v>
      </c>
      <c r="B93" s="12" t="s">
        <v>16</v>
      </c>
      <c r="C93" s="12" t="s">
        <v>27</v>
      </c>
      <c r="D93" s="13" t="s">
        <v>59</v>
      </c>
      <c r="E93" s="12" t="s">
        <v>301</v>
      </c>
      <c r="F93" s="12" t="s">
        <v>61</v>
      </c>
      <c r="G93" s="12" t="s">
        <v>44</v>
      </c>
      <c r="H93" s="12" t="s">
        <v>321</v>
      </c>
      <c r="I93" s="14"/>
      <c r="J93" s="12" t="s">
        <v>202</v>
      </c>
      <c r="K93" s="15">
        <v>44351</v>
      </c>
      <c r="L93" s="12" t="s">
        <v>322</v>
      </c>
      <c r="M93" s="12" t="s">
        <v>26</v>
      </c>
      <c r="N93" s="12" t="s">
        <v>26</v>
      </c>
      <c r="O93" s="14"/>
      <c r="P93" s="14"/>
      <c r="Q93" s="10" t="str">
        <f t="shared" si="0"/>
        <v>mayo</v>
      </c>
      <c r="R93" s="14"/>
      <c r="S93" s="14"/>
      <c r="T93" s="14"/>
    </row>
    <row r="94" spans="1:20" ht="12.75">
      <c r="A94" s="11">
        <v>44355.428938518518</v>
      </c>
      <c r="B94" s="12" t="s">
        <v>108</v>
      </c>
      <c r="C94" s="12" t="s">
        <v>27</v>
      </c>
      <c r="D94" s="13" t="s">
        <v>228</v>
      </c>
      <c r="E94" s="12" t="s">
        <v>29</v>
      </c>
      <c r="F94" s="12" t="s">
        <v>20</v>
      </c>
      <c r="G94" s="12" t="s">
        <v>323</v>
      </c>
      <c r="H94" s="12" t="s">
        <v>324</v>
      </c>
      <c r="I94" s="14"/>
      <c r="J94" s="12" t="s">
        <v>213</v>
      </c>
      <c r="K94" s="15">
        <v>44351</v>
      </c>
      <c r="L94" s="14"/>
      <c r="M94" s="12" t="s">
        <v>26</v>
      </c>
      <c r="N94" s="12" t="s">
        <v>26</v>
      </c>
      <c r="O94" s="14"/>
      <c r="P94" s="14"/>
      <c r="Q94" s="10" t="str">
        <f t="shared" si="0"/>
        <v>mayo</v>
      </c>
      <c r="R94" s="14"/>
      <c r="S94" s="14"/>
      <c r="T94" s="14"/>
    </row>
    <row r="95" spans="1:20" ht="21.75" customHeight="1">
      <c r="A95" s="11">
        <v>44355.491725636573</v>
      </c>
      <c r="B95" s="12" t="s">
        <v>108</v>
      </c>
      <c r="C95" s="12" t="s">
        <v>27</v>
      </c>
      <c r="D95" s="13" t="s">
        <v>18</v>
      </c>
      <c r="E95" s="12" t="s">
        <v>325</v>
      </c>
      <c r="F95" s="12" t="s">
        <v>94</v>
      </c>
      <c r="G95" s="12" t="s">
        <v>326</v>
      </c>
      <c r="H95" s="12" t="s">
        <v>327</v>
      </c>
      <c r="I95" s="14"/>
      <c r="J95" s="12" t="s">
        <v>68</v>
      </c>
      <c r="K95" s="15">
        <v>44358</v>
      </c>
      <c r="L95" s="14"/>
      <c r="M95" s="12" t="s">
        <v>26</v>
      </c>
      <c r="N95" s="12" t="s">
        <v>26</v>
      </c>
      <c r="O95" s="14"/>
      <c r="P95" s="14"/>
      <c r="Q95" s="10" t="str">
        <f t="shared" si="0"/>
        <v>mayo</v>
      </c>
      <c r="R95" s="14"/>
      <c r="S95" s="14"/>
      <c r="T95" s="14"/>
    </row>
    <row r="96" spans="1:20" ht="17.25" customHeight="1">
      <c r="A96" s="11">
        <v>44355.494042986116</v>
      </c>
      <c r="B96" s="12" t="s">
        <v>328</v>
      </c>
      <c r="C96" s="12" t="s">
        <v>27</v>
      </c>
      <c r="D96" s="13" t="s">
        <v>71</v>
      </c>
      <c r="E96" s="12" t="s">
        <v>29</v>
      </c>
      <c r="F96" s="12" t="s">
        <v>20</v>
      </c>
      <c r="G96" s="12" t="s">
        <v>44</v>
      </c>
      <c r="H96" s="12" t="s">
        <v>329</v>
      </c>
      <c r="I96" s="14"/>
      <c r="J96" s="12" t="s">
        <v>31</v>
      </c>
      <c r="K96" s="15">
        <v>44355</v>
      </c>
      <c r="L96" s="12" t="s">
        <v>330</v>
      </c>
      <c r="M96" s="12" t="s">
        <v>26</v>
      </c>
      <c r="N96" s="12" t="s">
        <v>26</v>
      </c>
      <c r="O96" s="14"/>
      <c r="P96" s="14"/>
      <c r="Q96" s="10" t="str">
        <f t="shared" si="0"/>
        <v>mayo</v>
      </c>
      <c r="R96" s="14"/>
      <c r="S96" s="14"/>
      <c r="T96" s="14"/>
    </row>
    <row r="97" spans="1:20" ht="18" customHeight="1">
      <c r="A97" s="11">
        <v>44355.576094039352</v>
      </c>
      <c r="B97" s="12" t="s">
        <v>328</v>
      </c>
      <c r="C97" s="12" t="s">
        <v>27</v>
      </c>
      <c r="D97" s="13" t="s">
        <v>53</v>
      </c>
      <c r="E97" s="12" t="s">
        <v>113</v>
      </c>
      <c r="F97" s="12" t="s">
        <v>55</v>
      </c>
      <c r="G97" s="12" t="s">
        <v>331</v>
      </c>
      <c r="H97" s="12" t="s">
        <v>332</v>
      </c>
      <c r="I97" s="16" t="s">
        <v>333</v>
      </c>
      <c r="J97" s="12" t="s">
        <v>48</v>
      </c>
      <c r="K97" s="15">
        <v>44356</v>
      </c>
      <c r="L97" s="12" t="s">
        <v>334</v>
      </c>
      <c r="M97" s="12" t="s">
        <v>26</v>
      </c>
      <c r="N97" s="12" t="s">
        <v>26</v>
      </c>
      <c r="O97" s="14"/>
      <c r="P97" s="14"/>
      <c r="Q97" s="10" t="str">
        <f t="shared" si="0"/>
        <v>mayo</v>
      </c>
      <c r="R97" s="14"/>
      <c r="S97" s="14"/>
      <c r="T97" s="14"/>
    </row>
    <row r="98" spans="1:20" ht="12.75">
      <c r="A98" s="11">
        <v>44355.602482499999</v>
      </c>
      <c r="B98" s="12" t="s">
        <v>328</v>
      </c>
      <c r="C98" s="12" t="s">
        <v>27</v>
      </c>
      <c r="D98" s="13" t="s">
        <v>65</v>
      </c>
      <c r="E98" s="12" t="s">
        <v>66</v>
      </c>
      <c r="F98" s="12" t="s">
        <v>20</v>
      </c>
      <c r="G98" s="12" t="s">
        <v>44</v>
      </c>
      <c r="H98" s="12" t="s">
        <v>335</v>
      </c>
      <c r="I98" s="16" t="s">
        <v>336</v>
      </c>
      <c r="J98" s="12" t="s">
        <v>46</v>
      </c>
      <c r="K98" s="15">
        <v>44357</v>
      </c>
      <c r="L98" s="14"/>
      <c r="M98" s="12" t="s">
        <v>26</v>
      </c>
      <c r="N98" s="12" t="s">
        <v>26</v>
      </c>
      <c r="O98" s="14"/>
      <c r="P98" s="14"/>
      <c r="Q98" s="10" t="str">
        <f t="shared" si="0"/>
        <v>mayo</v>
      </c>
      <c r="R98" s="14"/>
      <c r="S98" s="14"/>
      <c r="T98" s="14"/>
    </row>
    <row r="99" spans="1:20" ht="17.25" customHeight="1">
      <c r="A99" s="11">
        <v>44355.663392071758</v>
      </c>
      <c r="B99" s="12" t="s">
        <v>74</v>
      </c>
      <c r="C99" s="12" t="s">
        <v>27</v>
      </c>
      <c r="D99" s="13" t="s">
        <v>337</v>
      </c>
      <c r="E99" s="12" t="s">
        <v>338</v>
      </c>
      <c r="F99" s="12" t="s">
        <v>282</v>
      </c>
      <c r="G99" s="12" t="s">
        <v>78</v>
      </c>
      <c r="H99" s="12" t="s">
        <v>339</v>
      </c>
      <c r="I99" s="12" t="s">
        <v>340</v>
      </c>
      <c r="J99" s="12" t="s">
        <v>46</v>
      </c>
      <c r="K99" s="15">
        <v>44356</v>
      </c>
      <c r="L99" s="14"/>
      <c r="M99" s="12" t="s">
        <v>26</v>
      </c>
      <c r="N99" s="12" t="s">
        <v>26</v>
      </c>
      <c r="O99" s="14"/>
      <c r="P99" s="14"/>
      <c r="Q99" s="10" t="str">
        <f t="shared" si="0"/>
        <v>mayo</v>
      </c>
      <c r="R99" s="14"/>
      <c r="S99" s="14"/>
      <c r="T99" s="14"/>
    </row>
    <row r="100" spans="1:20" ht="17.25" customHeight="1">
      <c r="A100" s="11">
        <v>44355.664754849538</v>
      </c>
      <c r="B100" s="12" t="s">
        <v>74</v>
      </c>
      <c r="C100" s="12" t="s">
        <v>27</v>
      </c>
      <c r="D100" s="13" t="s">
        <v>337</v>
      </c>
      <c r="E100" s="12" t="s">
        <v>338</v>
      </c>
      <c r="F100" s="12" t="s">
        <v>282</v>
      </c>
      <c r="G100" s="12" t="s">
        <v>78</v>
      </c>
      <c r="H100" s="12" t="s">
        <v>341</v>
      </c>
      <c r="I100" s="12" t="s">
        <v>342</v>
      </c>
      <c r="J100" s="12" t="s">
        <v>343</v>
      </c>
      <c r="K100" s="15">
        <v>44356</v>
      </c>
      <c r="L100" s="14"/>
      <c r="M100" s="12" t="s">
        <v>26</v>
      </c>
      <c r="N100" s="12" t="s">
        <v>26</v>
      </c>
      <c r="O100" s="14"/>
      <c r="P100" s="14"/>
      <c r="Q100" s="10" t="str">
        <f t="shared" si="0"/>
        <v>mayo</v>
      </c>
      <c r="R100" s="14"/>
      <c r="S100" s="14"/>
      <c r="T100" s="14"/>
    </row>
    <row r="101" spans="1:20" ht="18" customHeight="1">
      <c r="A101" s="11">
        <v>44356.450605659724</v>
      </c>
      <c r="B101" s="12" t="s">
        <v>328</v>
      </c>
      <c r="C101" s="12" t="s">
        <v>27</v>
      </c>
      <c r="D101" s="13" t="s">
        <v>18</v>
      </c>
      <c r="E101" s="12" t="s">
        <v>344</v>
      </c>
      <c r="F101" s="12" t="s">
        <v>100</v>
      </c>
      <c r="G101" s="12" t="s">
        <v>21</v>
      </c>
      <c r="H101" s="12" t="s">
        <v>345</v>
      </c>
      <c r="I101" s="16" t="s">
        <v>346</v>
      </c>
      <c r="J101" s="12" t="s">
        <v>68</v>
      </c>
      <c r="K101" s="15">
        <v>44358</v>
      </c>
      <c r="L101" s="12" t="s">
        <v>347</v>
      </c>
      <c r="M101" s="12" t="s">
        <v>26</v>
      </c>
      <c r="N101" s="12" t="s">
        <v>26</v>
      </c>
      <c r="O101" s="14"/>
      <c r="P101" s="14"/>
      <c r="Q101" s="10" t="str">
        <f t="shared" si="0"/>
        <v>mayo</v>
      </c>
      <c r="R101" s="14"/>
      <c r="S101" s="14"/>
      <c r="T101" s="14"/>
    </row>
    <row r="102" spans="1:20" ht="12.75">
      <c r="A102" s="11">
        <v>44356.485224351854</v>
      </c>
      <c r="B102" s="12" t="s">
        <v>328</v>
      </c>
      <c r="C102" s="12" t="s">
        <v>27</v>
      </c>
      <c r="D102" s="13" t="s">
        <v>348</v>
      </c>
      <c r="E102" s="12" t="s">
        <v>174</v>
      </c>
      <c r="F102" s="12" t="s">
        <v>43</v>
      </c>
      <c r="G102" s="12" t="s">
        <v>78</v>
      </c>
      <c r="H102" s="12" t="s">
        <v>349</v>
      </c>
      <c r="I102" s="16" t="s">
        <v>350</v>
      </c>
      <c r="J102" s="12" t="s">
        <v>46</v>
      </c>
      <c r="K102" s="15">
        <v>44358</v>
      </c>
      <c r="L102" s="12" t="s">
        <v>25</v>
      </c>
      <c r="M102" s="12" t="s">
        <v>26</v>
      </c>
      <c r="N102" s="12" t="s">
        <v>26</v>
      </c>
      <c r="O102" s="14"/>
      <c r="P102" s="14"/>
      <c r="Q102" s="10" t="str">
        <f t="shared" si="0"/>
        <v>mayo</v>
      </c>
      <c r="R102" s="14"/>
      <c r="S102" s="14"/>
      <c r="T102" s="14"/>
    </row>
    <row r="103" spans="1:20" ht="12.75">
      <c r="A103" s="11">
        <v>44356.497477326389</v>
      </c>
      <c r="B103" s="12" t="s">
        <v>74</v>
      </c>
      <c r="C103" s="12" t="s">
        <v>27</v>
      </c>
      <c r="D103" s="13" t="s">
        <v>351</v>
      </c>
      <c r="E103" s="12" t="s">
        <v>352</v>
      </c>
      <c r="F103" s="12" t="s">
        <v>298</v>
      </c>
      <c r="G103" s="12" t="s">
        <v>78</v>
      </c>
      <c r="H103" s="12" t="s">
        <v>353</v>
      </c>
      <c r="I103" s="17" t="s">
        <v>354</v>
      </c>
      <c r="J103" s="12" t="s">
        <v>355</v>
      </c>
      <c r="K103" s="15">
        <v>44362</v>
      </c>
      <c r="L103" s="14"/>
      <c r="M103" s="12" t="s">
        <v>26</v>
      </c>
      <c r="N103" s="12" t="s">
        <v>26</v>
      </c>
      <c r="O103" s="14"/>
      <c r="P103" s="14"/>
      <c r="Q103" s="10" t="str">
        <f t="shared" si="0"/>
        <v>mayo</v>
      </c>
      <c r="R103" s="14"/>
      <c r="S103" s="14"/>
      <c r="T103" s="14"/>
    </row>
    <row r="104" spans="1:20" ht="18" customHeight="1">
      <c r="A104" s="11">
        <v>44356.544202083329</v>
      </c>
      <c r="B104" s="12" t="s">
        <v>74</v>
      </c>
      <c r="C104" s="12" t="s">
        <v>27</v>
      </c>
      <c r="D104" s="13" t="s">
        <v>53</v>
      </c>
      <c r="E104" s="12" t="s">
        <v>210</v>
      </c>
      <c r="F104" s="12" t="s">
        <v>55</v>
      </c>
      <c r="G104" s="12" t="s">
        <v>78</v>
      </c>
      <c r="H104" s="12" t="s">
        <v>356</v>
      </c>
      <c r="I104" s="16" t="s">
        <v>357</v>
      </c>
      <c r="J104" s="12" t="s">
        <v>48</v>
      </c>
      <c r="K104" s="15">
        <v>44362</v>
      </c>
      <c r="L104" s="12" t="s">
        <v>358</v>
      </c>
      <c r="M104" s="12" t="s">
        <v>26</v>
      </c>
      <c r="N104" s="12" t="s">
        <v>26</v>
      </c>
      <c r="O104" s="14"/>
      <c r="P104" s="14"/>
      <c r="Q104" s="10" t="str">
        <f t="shared" si="0"/>
        <v>mayo</v>
      </c>
      <c r="R104" s="14"/>
      <c r="S104" s="14"/>
      <c r="T104" s="14"/>
    </row>
    <row r="105" spans="1:20" ht="18.75" customHeight="1">
      <c r="A105" s="11">
        <v>44356.651961493058</v>
      </c>
      <c r="B105" s="12" t="s">
        <v>328</v>
      </c>
      <c r="C105" s="12" t="s">
        <v>27</v>
      </c>
      <c r="D105" s="13" t="s">
        <v>18</v>
      </c>
      <c r="E105" s="12" t="s">
        <v>120</v>
      </c>
      <c r="F105" s="12" t="s">
        <v>111</v>
      </c>
      <c r="G105" s="12" t="s">
        <v>359</v>
      </c>
      <c r="H105" s="12" t="s">
        <v>360</v>
      </c>
      <c r="I105" s="14"/>
      <c r="J105" s="12" t="s">
        <v>343</v>
      </c>
      <c r="K105" s="15">
        <v>44357</v>
      </c>
      <c r="L105" s="12" t="s">
        <v>32</v>
      </c>
      <c r="M105" s="12" t="s">
        <v>26</v>
      </c>
      <c r="N105" s="12" t="s">
        <v>26</v>
      </c>
      <c r="O105" s="14"/>
      <c r="P105" s="14"/>
      <c r="Q105" s="10" t="str">
        <f t="shared" si="0"/>
        <v>mayo</v>
      </c>
      <c r="R105" s="14"/>
      <c r="S105" s="14"/>
      <c r="T105" s="14"/>
    </row>
    <row r="106" spans="1:20" ht="12.75">
      <c r="A106" s="11">
        <v>44357.435564293977</v>
      </c>
      <c r="B106" s="12" t="s">
        <v>108</v>
      </c>
      <c r="C106" s="12" t="s">
        <v>27</v>
      </c>
      <c r="D106" s="13" t="s">
        <v>18</v>
      </c>
      <c r="E106" s="12" t="s">
        <v>361</v>
      </c>
      <c r="F106" s="12" t="s">
        <v>61</v>
      </c>
      <c r="G106" s="12" t="s">
        <v>293</v>
      </c>
      <c r="H106" s="12" t="s">
        <v>362</v>
      </c>
      <c r="I106" s="14"/>
      <c r="J106" s="12" t="s">
        <v>68</v>
      </c>
      <c r="K106" s="15">
        <v>44356</v>
      </c>
      <c r="L106" s="14"/>
      <c r="M106" s="12" t="s">
        <v>26</v>
      </c>
      <c r="N106" s="12" t="s">
        <v>26</v>
      </c>
      <c r="O106" s="14"/>
      <c r="P106" s="14"/>
      <c r="Q106" s="10" t="str">
        <f t="shared" si="0"/>
        <v>mayo</v>
      </c>
      <c r="R106" s="14"/>
      <c r="S106" s="14"/>
      <c r="T106" s="14"/>
    </row>
    <row r="107" spans="1:20" ht="12.75">
      <c r="A107" s="11">
        <v>44357.655189942132</v>
      </c>
      <c r="B107" s="12" t="s">
        <v>328</v>
      </c>
      <c r="C107" s="12" t="s">
        <v>27</v>
      </c>
      <c r="D107" s="13" t="s">
        <v>18</v>
      </c>
      <c r="E107" s="12" t="s">
        <v>137</v>
      </c>
      <c r="F107" s="12" t="s">
        <v>20</v>
      </c>
      <c r="G107" s="12" t="s">
        <v>44</v>
      </c>
      <c r="H107" s="12" t="s">
        <v>363</v>
      </c>
      <c r="I107" s="14"/>
      <c r="J107" s="12" t="s">
        <v>46</v>
      </c>
      <c r="K107" s="15">
        <v>44358</v>
      </c>
      <c r="L107" s="12" t="s">
        <v>364</v>
      </c>
      <c r="M107" s="12" t="s">
        <v>26</v>
      </c>
      <c r="N107" s="12" t="s">
        <v>26</v>
      </c>
      <c r="O107" s="14"/>
      <c r="P107" s="14"/>
      <c r="Q107" s="10" t="str">
        <f t="shared" si="0"/>
        <v>mayo</v>
      </c>
      <c r="R107" s="14"/>
      <c r="S107" s="14"/>
      <c r="T107" s="14"/>
    </row>
    <row r="108" spans="1:20" ht="18.75" customHeight="1">
      <c r="A108" s="11">
        <v>44358.411654895834</v>
      </c>
      <c r="B108" s="12" t="s">
        <v>328</v>
      </c>
      <c r="C108" s="12" t="s">
        <v>27</v>
      </c>
      <c r="D108" s="13" t="s">
        <v>53</v>
      </c>
      <c r="E108" s="12" t="s">
        <v>113</v>
      </c>
      <c r="F108" s="12" t="s">
        <v>55</v>
      </c>
      <c r="G108" s="12" t="s">
        <v>78</v>
      </c>
      <c r="H108" s="12" t="s">
        <v>365</v>
      </c>
      <c r="I108" s="14"/>
      <c r="J108" s="12" t="s">
        <v>163</v>
      </c>
      <c r="K108" s="15">
        <v>44364</v>
      </c>
      <c r="L108" s="12" t="s">
        <v>366</v>
      </c>
      <c r="M108" s="12" t="s">
        <v>26</v>
      </c>
      <c r="N108" s="12" t="s">
        <v>26</v>
      </c>
      <c r="O108" s="14"/>
      <c r="P108" s="14"/>
      <c r="Q108" s="10" t="str">
        <f t="shared" si="0"/>
        <v>mayo</v>
      </c>
      <c r="R108" s="14"/>
      <c r="S108" s="14"/>
      <c r="T108" s="14"/>
    </row>
    <row r="109" spans="1:20" ht="12.75">
      <c r="A109" s="11">
        <v>44358.430078807869</v>
      </c>
      <c r="B109" s="12" t="s">
        <v>108</v>
      </c>
      <c r="C109" s="12" t="s">
        <v>27</v>
      </c>
      <c r="D109" s="13" t="s">
        <v>367</v>
      </c>
      <c r="E109" s="12" t="s">
        <v>367</v>
      </c>
      <c r="F109" s="12" t="s">
        <v>111</v>
      </c>
      <c r="G109" s="12" t="s">
        <v>326</v>
      </c>
      <c r="H109" s="12" t="s">
        <v>368</v>
      </c>
      <c r="I109" s="14"/>
      <c r="J109" s="12" t="s">
        <v>84</v>
      </c>
      <c r="K109" s="15">
        <v>44378</v>
      </c>
      <c r="L109" s="12" t="s">
        <v>369</v>
      </c>
      <c r="M109" s="12" t="s">
        <v>26</v>
      </c>
      <c r="N109" s="12" t="s">
        <v>26</v>
      </c>
      <c r="O109" s="14"/>
      <c r="P109" s="14"/>
      <c r="Q109" s="10" t="str">
        <f t="shared" si="0"/>
        <v>mayo</v>
      </c>
      <c r="R109" s="14"/>
      <c r="S109" s="14"/>
      <c r="T109" s="14"/>
    </row>
    <row r="110" spans="1:20" ht="12.75">
      <c r="A110" s="11">
        <v>44358.448601979166</v>
      </c>
      <c r="B110" s="12" t="s">
        <v>328</v>
      </c>
      <c r="C110" s="12" t="s">
        <v>27</v>
      </c>
      <c r="D110" s="13" t="s">
        <v>65</v>
      </c>
      <c r="E110" s="12" t="s">
        <v>66</v>
      </c>
      <c r="F110" s="12" t="s">
        <v>20</v>
      </c>
      <c r="G110" s="12" t="s">
        <v>44</v>
      </c>
      <c r="H110" s="12" t="s">
        <v>370</v>
      </c>
      <c r="I110" s="17" t="s">
        <v>371</v>
      </c>
      <c r="J110" s="12" t="s">
        <v>372</v>
      </c>
      <c r="K110" s="15">
        <v>44364</v>
      </c>
      <c r="L110" s="14"/>
      <c r="M110" s="12" t="s">
        <v>26</v>
      </c>
      <c r="N110" s="12" t="s">
        <v>26</v>
      </c>
      <c r="O110" s="14"/>
      <c r="P110" s="14"/>
      <c r="Q110" s="10" t="str">
        <f t="shared" si="0"/>
        <v>mayo</v>
      </c>
      <c r="R110" s="14"/>
      <c r="S110" s="14"/>
      <c r="T110" s="14"/>
    </row>
    <row r="111" spans="1:20" ht="19.5" customHeight="1">
      <c r="A111" s="11">
        <v>44358.495725150467</v>
      </c>
      <c r="B111" s="12" t="s">
        <v>74</v>
      </c>
      <c r="C111" s="12" t="s">
        <v>27</v>
      </c>
      <c r="D111" s="13" t="s">
        <v>373</v>
      </c>
      <c r="E111" s="12" t="s">
        <v>374</v>
      </c>
      <c r="F111" s="12" t="s">
        <v>37</v>
      </c>
      <c r="G111" s="12" t="s">
        <v>78</v>
      </c>
      <c r="H111" s="17" t="s">
        <v>375</v>
      </c>
      <c r="I111" s="18" t="s">
        <v>376</v>
      </c>
      <c r="J111" s="12" t="s">
        <v>377</v>
      </c>
      <c r="K111" s="15">
        <v>44366</v>
      </c>
      <c r="L111" s="14"/>
      <c r="M111" s="12" t="s">
        <v>26</v>
      </c>
      <c r="N111" s="12" t="s">
        <v>26</v>
      </c>
      <c r="O111" s="14"/>
      <c r="P111" s="14"/>
      <c r="Q111" s="10" t="str">
        <f t="shared" si="0"/>
        <v>mayo</v>
      </c>
      <c r="R111" s="14"/>
      <c r="S111" s="14"/>
      <c r="T111" s="14"/>
    </row>
    <row r="112" spans="1:20" ht="18" customHeight="1">
      <c r="A112" s="11">
        <v>44358.652645694441</v>
      </c>
      <c r="B112" s="12" t="s">
        <v>328</v>
      </c>
      <c r="C112" s="12" t="s">
        <v>27</v>
      </c>
      <c r="D112" s="13" t="s">
        <v>18</v>
      </c>
      <c r="E112" s="12" t="s">
        <v>29</v>
      </c>
      <c r="F112" s="12" t="s">
        <v>20</v>
      </c>
      <c r="G112" s="12" t="s">
        <v>21</v>
      </c>
      <c r="H112" s="12" t="s">
        <v>378</v>
      </c>
      <c r="I112" s="14"/>
      <c r="J112" s="12" t="s">
        <v>202</v>
      </c>
      <c r="K112" s="15">
        <v>44362</v>
      </c>
      <c r="L112" s="12" t="s">
        <v>32</v>
      </c>
      <c r="M112" s="12" t="s">
        <v>26</v>
      </c>
      <c r="N112" s="12" t="s">
        <v>26</v>
      </c>
      <c r="O112" s="14"/>
      <c r="P112" s="14"/>
      <c r="Q112" s="10" t="str">
        <f t="shared" si="0"/>
        <v>mayo</v>
      </c>
      <c r="R112" s="14"/>
      <c r="S112" s="14"/>
      <c r="T112" s="14"/>
    </row>
    <row r="113" spans="1:20" ht="12.75">
      <c r="A113" s="11">
        <v>44360.982431365745</v>
      </c>
      <c r="B113" s="12" t="s">
        <v>33</v>
      </c>
      <c r="C113" s="12" t="s">
        <v>27</v>
      </c>
      <c r="D113" s="13" t="s">
        <v>53</v>
      </c>
      <c r="E113" s="12" t="s">
        <v>113</v>
      </c>
      <c r="F113" s="12" t="s">
        <v>55</v>
      </c>
      <c r="G113" s="12" t="s">
        <v>379</v>
      </c>
      <c r="H113" s="12" t="s">
        <v>380</v>
      </c>
      <c r="I113" s="14"/>
      <c r="J113" s="12" t="s">
        <v>381</v>
      </c>
      <c r="K113" s="15">
        <v>44362</v>
      </c>
      <c r="L113" s="14"/>
      <c r="M113" s="12" t="s">
        <v>26</v>
      </c>
      <c r="N113" s="12" t="s">
        <v>26</v>
      </c>
      <c r="O113" s="14"/>
      <c r="P113" s="14"/>
      <c r="Q113" s="10" t="str">
        <f t="shared" si="0"/>
        <v>mayo</v>
      </c>
      <c r="R113" s="14"/>
      <c r="S113" s="14"/>
      <c r="T113" s="14"/>
    </row>
    <row r="114" spans="1:20" ht="12.75">
      <c r="A114" s="11">
        <v>44362.439734664353</v>
      </c>
      <c r="B114" s="12" t="s">
        <v>74</v>
      </c>
      <c r="C114" s="12" t="s">
        <v>27</v>
      </c>
      <c r="D114" s="13" t="s">
        <v>348</v>
      </c>
      <c r="E114" s="12" t="s">
        <v>231</v>
      </c>
      <c r="F114" s="12" t="s">
        <v>43</v>
      </c>
      <c r="G114" s="12" t="s">
        <v>78</v>
      </c>
      <c r="H114" s="12" t="s">
        <v>382</v>
      </c>
      <c r="I114" s="18" t="s">
        <v>383</v>
      </c>
      <c r="J114" s="12" t="s">
        <v>46</v>
      </c>
      <c r="K114" s="15">
        <v>44363</v>
      </c>
      <c r="L114" s="12" t="s">
        <v>25</v>
      </c>
      <c r="M114" s="12" t="s">
        <v>26</v>
      </c>
      <c r="N114" s="12" t="s">
        <v>26</v>
      </c>
      <c r="O114" s="14"/>
      <c r="P114" s="14"/>
      <c r="Q114" s="10" t="str">
        <f t="shared" si="0"/>
        <v>mayo</v>
      </c>
      <c r="R114" s="14"/>
      <c r="S114" s="14"/>
      <c r="T114" s="14"/>
    </row>
    <row r="115" spans="1:20" ht="18" customHeight="1">
      <c r="A115" s="11">
        <v>44363.709025393517</v>
      </c>
      <c r="B115" s="12" t="s">
        <v>328</v>
      </c>
      <c r="C115" s="12" t="s">
        <v>27</v>
      </c>
      <c r="D115" s="13" t="s">
        <v>18</v>
      </c>
      <c r="E115" s="12" t="s">
        <v>29</v>
      </c>
      <c r="F115" s="12" t="s">
        <v>20</v>
      </c>
      <c r="G115" s="12" t="s">
        <v>44</v>
      </c>
      <c r="H115" s="12" t="s">
        <v>384</v>
      </c>
      <c r="I115" s="14"/>
      <c r="J115" s="12" t="s">
        <v>48</v>
      </c>
      <c r="K115" s="15">
        <v>44365</v>
      </c>
      <c r="L115" s="12" t="s">
        <v>69</v>
      </c>
      <c r="M115" s="12" t="s">
        <v>26</v>
      </c>
      <c r="N115" s="12" t="s">
        <v>26</v>
      </c>
      <c r="O115" s="14"/>
      <c r="P115" s="14"/>
      <c r="Q115" s="10" t="str">
        <f t="shared" si="0"/>
        <v>mayo</v>
      </c>
      <c r="R115" s="14"/>
      <c r="S115" s="14"/>
      <c r="T115" s="14"/>
    </row>
    <row r="116" spans="1:20" ht="12.75">
      <c r="A116" s="11">
        <v>44364.481108935186</v>
      </c>
      <c r="B116" s="12" t="s">
        <v>74</v>
      </c>
      <c r="C116" s="12" t="s">
        <v>27</v>
      </c>
      <c r="D116" s="13" t="s">
        <v>385</v>
      </c>
      <c r="E116" s="12" t="s">
        <v>386</v>
      </c>
      <c r="F116" s="12" t="s">
        <v>282</v>
      </c>
      <c r="G116" s="12" t="s">
        <v>78</v>
      </c>
      <c r="H116" s="12" t="s">
        <v>387</v>
      </c>
      <c r="I116" s="16" t="s">
        <v>388</v>
      </c>
      <c r="J116" s="12" t="s">
        <v>46</v>
      </c>
      <c r="K116" s="15">
        <v>44364</v>
      </c>
      <c r="L116" s="14"/>
      <c r="M116" s="12" t="s">
        <v>26</v>
      </c>
      <c r="N116" s="12" t="s">
        <v>26</v>
      </c>
      <c r="O116" s="14"/>
      <c r="P116" s="14"/>
      <c r="Q116" s="10" t="str">
        <f t="shared" si="0"/>
        <v>mayo</v>
      </c>
      <c r="R116" s="14"/>
      <c r="S116" s="14"/>
      <c r="T116" s="14"/>
    </row>
    <row r="117" spans="1:20" ht="19.5" customHeight="1">
      <c r="A117" s="11">
        <v>44364.607099745372</v>
      </c>
      <c r="B117" s="12" t="s">
        <v>328</v>
      </c>
      <c r="C117" s="12" t="s">
        <v>27</v>
      </c>
      <c r="D117" s="13" t="s">
        <v>314</v>
      </c>
      <c r="E117" s="12" t="s">
        <v>314</v>
      </c>
      <c r="F117" s="12" t="s">
        <v>298</v>
      </c>
      <c r="G117" s="12" t="s">
        <v>44</v>
      </c>
      <c r="H117" s="12" t="s">
        <v>389</v>
      </c>
      <c r="I117" s="16" t="s">
        <v>390</v>
      </c>
      <c r="J117" s="12" t="s">
        <v>48</v>
      </c>
      <c r="K117" s="15">
        <v>44364</v>
      </c>
      <c r="L117" s="14"/>
      <c r="M117" s="12" t="s">
        <v>26</v>
      </c>
      <c r="N117" s="12" t="s">
        <v>26</v>
      </c>
      <c r="O117" s="14"/>
      <c r="P117" s="14"/>
      <c r="Q117" s="10" t="str">
        <f t="shared" si="0"/>
        <v>mayo</v>
      </c>
      <c r="R117" s="14"/>
      <c r="S117" s="14"/>
      <c r="T117" s="14"/>
    </row>
    <row r="118" spans="1:20" ht="18" customHeight="1">
      <c r="A118" s="11">
        <v>44364.610148993059</v>
      </c>
      <c r="B118" s="12" t="s">
        <v>74</v>
      </c>
      <c r="C118" s="12" t="s">
        <v>27</v>
      </c>
      <c r="D118" s="13" t="s">
        <v>18</v>
      </c>
      <c r="E118" s="12" t="s">
        <v>391</v>
      </c>
      <c r="F118" s="12" t="s">
        <v>55</v>
      </c>
      <c r="G118" s="12" t="s">
        <v>78</v>
      </c>
      <c r="H118" s="17" t="s">
        <v>392</v>
      </c>
      <c r="I118" s="14"/>
      <c r="J118" s="12" t="s">
        <v>68</v>
      </c>
      <c r="K118" s="15">
        <v>44365</v>
      </c>
      <c r="L118" s="14"/>
      <c r="M118" s="12" t="s">
        <v>26</v>
      </c>
      <c r="N118" s="12" t="s">
        <v>26</v>
      </c>
      <c r="O118" s="14"/>
      <c r="P118" s="14"/>
      <c r="Q118" s="10" t="str">
        <f t="shared" si="0"/>
        <v>mayo</v>
      </c>
      <c r="R118" s="14"/>
      <c r="S118" s="14"/>
      <c r="T118" s="14"/>
    </row>
    <row r="119" spans="1:20" ht="12.75">
      <c r="A119" s="11">
        <v>44365.658033495369</v>
      </c>
      <c r="B119" s="12" t="s">
        <v>74</v>
      </c>
      <c r="C119" s="12" t="s">
        <v>27</v>
      </c>
      <c r="D119" s="13" t="s">
        <v>393</v>
      </c>
      <c r="E119" s="12" t="s">
        <v>337</v>
      </c>
      <c r="F119" s="12" t="s">
        <v>282</v>
      </c>
      <c r="G119" s="12" t="s">
        <v>78</v>
      </c>
      <c r="H119" s="17" t="s">
        <v>394</v>
      </c>
      <c r="I119" s="14"/>
      <c r="J119" s="12" t="s">
        <v>46</v>
      </c>
      <c r="K119" s="15">
        <v>44368</v>
      </c>
      <c r="L119" s="14"/>
      <c r="M119" s="12" t="s">
        <v>26</v>
      </c>
      <c r="N119" s="12" t="s">
        <v>26</v>
      </c>
      <c r="O119" s="14"/>
      <c r="P119" s="14"/>
      <c r="Q119" s="10" t="str">
        <f t="shared" si="0"/>
        <v>mayo</v>
      </c>
      <c r="R119" s="14"/>
      <c r="S119" s="14"/>
      <c r="T119" s="14"/>
    </row>
    <row r="120" spans="1:20" ht="12.75">
      <c r="A120" s="11">
        <v>44365.666892766203</v>
      </c>
      <c r="B120" s="12" t="s">
        <v>74</v>
      </c>
      <c r="C120" s="12" t="s">
        <v>27</v>
      </c>
      <c r="D120" s="13" t="s">
        <v>373</v>
      </c>
      <c r="E120" s="12" t="s">
        <v>395</v>
      </c>
      <c r="F120" s="12" t="s">
        <v>37</v>
      </c>
      <c r="G120" s="12" t="s">
        <v>396</v>
      </c>
      <c r="H120" s="12" t="s">
        <v>397</v>
      </c>
      <c r="I120" s="14"/>
      <c r="J120" s="12" t="s">
        <v>398</v>
      </c>
      <c r="K120" s="15">
        <v>44368</v>
      </c>
      <c r="L120" s="14"/>
      <c r="M120" s="12" t="s">
        <v>26</v>
      </c>
      <c r="N120" s="12" t="s">
        <v>26</v>
      </c>
      <c r="O120" s="14"/>
      <c r="P120" s="14"/>
      <c r="Q120" s="10" t="str">
        <f t="shared" si="0"/>
        <v>mayo</v>
      </c>
      <c r="R120" s="14"/>
      <c r="S120" s="14"/>
      <c r="T120" s="14"/>
    </row>
    <row r="121" spans="1:20" ht="12.75">
      <c r="A121" s="11">
        <v>44365.913361643514</v>
      </c>
      <c r="B121" s="12" t="s">
        <v>108</v>
      </c>
      <c r="C121" s="12" t="s">
        <v>27</v>
      </c>
      <c r="D121" s="13" t="s">
        <v>122</v>
      </c>
      <c r="E121" s="12" t="s">
        <v>122</v>
      </c>
      <c r="F121" s="12" t="s">
        <v>111</v>
      </c>
      <c r="G121" s="12" t="s">
        <v>200</v>
      </c>
      <c r="H121" s="12" t="s">
        <v>399</v>
      </c>
      <c r="I121" s="14"/>
      <c r="J121" s="12" t="s">
        <v>213</v>
      </c>
      <c r="K121" s="15">
        <v>44370</v>
      </c>
      <c r="L121" s="14"/>
      <c r="M121" s="12" t="s">
        <v>26</v>
      </c>
      <c r="N121" s="12" t="s">
        <v>26</v>
      </c>
      <c r="O121" s="14"/>
      <c r="P121" s="14"/>
      <c r="Q121" s="10" t="str">
        <f t="shared" si="0"/>
        <v>mayo</v>
      </c>
      <c r="R121" s="14"/>
      <c r="S121" s="14"/>
      <c r="T121" s="14"/>
    </row>
    <row r="122" spans="1:20" ht="12.75">
      <c r="A122" s="11">
        <v>44365.914244236112</v>
      </c>
      <c r="B122" s="12" t="s">
        <v>16</v>
      </c>
      <c r="C122" s="12" t="s">
        <v>27</v>
      </c>
      <c r="D122" s="13" t="s">
        <v>122</v>
      </c>
      <c r="E122" s="12" t="s">
        <v>122</v>
      </c>
      <c r="F122" s="12" t="s">
        <v>111</v>
      </c>
      <c r="G122" s="12" t="s">
        <v>400</v>
      </c>
      <c r="H122" s="12" t="s">
        <v>401</v>
      </c>
      <c r="I122" s="14"/>
      <c r="J122" s="12" t="s">
        <v>46</v>
      </c>
      <c r="K122" s="15">
        <v>44371</v>
      </c>
      <c r="L122" s="14"/>
      <c r="M122" s="12" t="s">
        <v>26</v>
      </c>
      <c r="N122" s="12" t="s">
        <v>26</v>
      </c>
      <c r="O122" s="14"/>
      <c r="P122" s="14"/>
      <c r="Q122" s="10" t="str">
        <f t="shared" si="0"/>
        <v>mayo</v>
      </c>
      <c r="R122" s="14"/>
      <c r="S122" s="14"/>
      <c r="T122" s="14"/>
    </row>
    <row r="123" spans="1:20" ht="12.75">
      <c r="A123" s="11">
        <v>44368.421958692124</v>
      </c>
      <c r="B123" s="12" t="s">
        <v>328</v>
      </c>
      <c r="C123" s="12" t="s">
        <v>27</v>
      </c>
      <c r="D123" s="13" t="s">
        <v>136</v>
      </c>
      <c r="E123" s="12" t="s">
        <v>402</v>
      </c>
      <c r="F123" s="12" t="s">
        <v>20</v>
      </c>
      <c r="G123" s="12" t="s">
        <v>78</v>
      </c>
      <c r="H123" s="12" t="s">
        <v>403</v>
      </c>
      <c r="I123" s="14"/>
      <c r="J123" s="12" t="s">
        <v>46</v>
      </c>
      <c r="K123" s="15">
        <v>44369</v>
      </c>
      <c r="L123" s="12" t="s">
        <v>364</v>
      </c>
      <c r="M123" s="12" t="s">
        <v>26</v>
      </c>
      <c r="N123" s="12" t="s">
        <v>26</v>
      </c>
      <c r="O123" s="14"/>
      <c r="P123" s="14"/>
      <c r="Q123" s="10" t="str">
        <f t="shared" si="0"/>
        <v>mayo</v>
      </c>
      <c r="R123" s="14"/>
      <c r="S123" s="14"/>
      <c r="T123" s="14"/>
    </row>
    <row r="124" spans="1:20" ht="12.75">
      <c r="A124" s="11">
        <v>44368.425342812501</v>
      </c>
      <c r="B124" s="12" t="s">
        <v>328</v>
      </c>
      <c r="C124" s="12" t="s">
        <v>27</v>
      </c>
      <c r="D124" s="13" t="s">
        <v>136</v>
      </c>
      <c r="E124" s="12" t="s">
        <v>404</v>
      </c>
      <c r="F124" s="12" t="s">
        <v>405</v>
      </c>
      <c r="G124" s="12" t="s">
        <v>21</v>
      </c>
      <c r="H124" s="17" t="s">
        <v>406</v>
      </c>
      <c r="I124" s="14"/>
      <c r="J124" s="12" t="s">
        <v>68</v>
      </c>
      <c r="K124" s="15">
        <v>44368</v>
      </c>
      <c r="L124" s="12" t="s">
        <v>32</v>
      </c>
      <c r="M124" s="12" t="s">
        <v>26</v>
      </c>
      <c r="N124" s="12" t="s">
        <v>26</v>
      </c>
      <c r="O124" s="14"/>
      <c r="P124" s="14"/>
      <c r="Q124" s="10" t="str">
        <f t="shared" si="0"/>
        <v>mayo</v>
      </c>
      <c r="R124" s="14"/>
      <c r="S124" s="14"/>
      <c r="T124" s="14"/>
    </row>
    <row r="125" spans="1:20" ht="18" customHeight="1">
      <c r="A125" s="11">
        <v>44368.474429108799</v>
      </c>
      <c r="B125" s="12" t="s">
        <v>41</v>
      </c>
      <c r="C125" s="12" t="s">
        <v>27</v>
      </c>
      <c r="D125" s="12" t="s">
        <v>75</v>
      </c>
      <c r="E125" s="12" t="s">
        <v>76</v>
      </c>
      <c r="F125" s="12" t="s">
        <v>77</v>
      </c>
      <c r="G125" s="12" t="s">
        <v>78</v>
      </c>
      <c r="H125" s="12" t="s">
        <v>407</v>
      </c>
      <c r="I125" s="18" t="s">
        <v>408</v>
      </c>
      <c r="J125" s="12" t="s">
        <v>84</v>
      </c>
      <c r="K125" s="15">
        <v>44370</v>
      </c>
      <c r="L125" s="14"/>
      <c r="M125" s="12" t="s">
        <v>26</v>
      </c>
      <c r="N125" s="12" t="s">
        <v>26</v>
      </c>
      <c r="O125" s="14"/>
      <c r="P125" s="14"/>
      <c r="Q125" s="10" t="str">
        <f t="shared" si="0"/>
        <v>mayo</v>
      </c>
      <c r="R125" s="14"/>
      <c r="S125" s="14"/>
      <c r="T125" s="14"/>
    </row>
    <row r="126" spans="1:20" ht="12.75">
      <c r="A126" s="11">
        <v>44368.599974131939</v>
      </c>
      <c r="B126" s="12" t="s">
        <v>33</v>
      </c>
      <c r="C126" s="12" t="s">
        <v>34</v>
      </c>
      <c r="D126" s="13" t="s">
        <v>65</v>
      </c>
      <c r="E126" s="12" t="s">
        <v>66</v>
      </c>
      <c r="F126" s="12" t="s">
        <v>20</v>
      </c>
      <c r="G126" s="12" t="s">
        <v>38</v>
      </c>
      <c r="H126" s="17" t="s">
        <v>409</v>
      </c>
      <c r="I126" s="14"/>
      <c r="J126" s="12" t="s">
        <v>68</v>
      </c>
      <c r="K126" s="15">
        <v>44370</v>
      </c>
      <c r="L126" s="14"/>
      <c r="M126" s="12" t="s">
        <v>26</v>
      </c>
      <c r="N126" s="12" t="s">
        <v>26</v>
      </c>
      <c r="O126" s="14"/>
      <c r="P126" s="14"/>
      <c r="Q126" s="10" t="str">
        <f t="shared" si="0"/>
        <v>mayo</v>
      </c>
      <c r="R126" s="14"/>
      <c r="S126" s="14"/>
      <c r="T126" s="14"/>
    </row>
    <row r="127" spans="1:20" ht="12.75">
      <c r="A127" s="11">
        <v>44368.660596932867</v>
      </c>
      <c r="B127" s="12" t="s">
        <v>33</v>
      </c>
      <c r="C127" s="12" t="s">
        <v>27</v>
      </c>
      <c r="D127" s="13" t="s">
        <v>65</v>
      </c>
      <c r="E127" s="12" t="s">
        <v>66</v>
      </c>
      <c r="F127" s="12" t="s">
        <v>20</v>
      </c>
      <c r="G127" s="12" t="s">
        <v>200</v>
      </c>
      <c r="H127" s="12" t="s">
        <v>410</v>
      </c>
      <c r="I127" s="14"/>
      <c r="J127" s="12" t="s">
        <v>68</v>
      </c>
      <c r="K127" s="15">
        <v>44368</v>
      </c>
      <c r="L127" s="14"/>
      <c r="M127" s="12" t="s">
        <v>26</v>
      </c>
      <c r="N127" s="12" t="s">
        <v>26</v>
      </c>
      <c r="O127" s="14"/>
      <c r="P127" s="14"/>
      <c r="Q127" s="10" t="str">
        <f t="shared" si="0"/>
        <v>mayo</v>
      </c>
      <c r="R127" s="14"/>
      <c r="S127" s="14"/>
      <c r="T127" s="14"/>
    </row>
    <row r="128" spans="1:20" ht="12.75">
      <c r="A128" s="11">
        <v>44368.662208229165</v>
      </c>
      <c r="B128" s="12" t="s">
        <v>108</v>
      </c>
      <c r="C128" s="12" t="s">
        <v>27</v>
      </c>
      <c r="D128" s="13" t="s">
        <v>65</v>
      </c>
      <c r="E128" s="12" t="s">
        <v>66</v>
      </c>
      <c r="F128" s="12" t="s">
        <v>20</v>
      </c>
      <c r="G128" s="12" t="s">
        <v>200</v>
      </c>
      <c r="H128" s="12" t="s">
        <v>411</v>
      </c>
      <c r="I128" s="14"/>
      <c r="J128" s="12" t="s">
        <v>46</v>
      </c>
      <c r="K128" s="15">
        <v>44368</v>
      </c>
      <c r="L128" s="14"/>
      <c r="M128" s="12" t="s">
        <v>26</v>
      </c>
      <c r="N128" s="12" t="s">
        <v>26</v>
      </c>
      <c r="O128" s="14"/>
      <c r="P128" s="14"/>
      <c r="Q128" s="10" t="str">
        <f t="shared" si="0"/>
        <v>mayo</v>
      </c>
      <c r="R128" s="14"/>
      <c r="S128" s="14"/>
      <c r="T128" s="14"/>
    </row>
    <row r="129" spans="1:20" ht="12.75">
      <c r="A129" s="11">
        <v>44368.662984872688</v>
      </c>
      <c r="B129" s="12" t="s">
        <v>108</v>
      </c>
      <c r="C129" s="12" t="s">
        <v>27</v>
      </c>
      <c r="D129" s="13" t="s">
        <v>65</v>
      </c>
      <c r="E129" s="12" t="s">
        <v>66</v>
      </c>
      <c r="F129" s="12" t="s">
        <v>20</v>
      </c>
      <c r="G129" s="12" t="s">
        <v>200</v>
      </c>
      <c r="H129" s="12" t="s">
        <v>412</v>
      </c>
      <c r="I129" s="14"/>
      <c r="J129" s="12" t="s">
        <v>73</v>
      </c>
      <c r="K129" s="15">
        <v>44368</v>
      </c>
      <c r="L129" s="14"/>
      <c r="M129" s="12" t="s">
        <v>26</v>
      </c>
      <c r="N129" s="12" t="s">
        <v>26</v>
      </c>
      <c r="O129" s="14"/>
      <c r="P129" s="14"/>
      <c r="Q129" s="10" t="str">
        <f t="shared" si="0"/>
        <v>mayo</v>
      </c>
      <c r="R129" s="14"/>
      <c r="S129" s="14"/>
      <c r="T129" s="14"/>
    </row>
    <row r="130" spans="1:20" ht="12.75">
      <c r="A130" s="11">
        <v>44368.664338449074</v>
      </c>
      <c r="B130" s="12" t="s">
        <v>108</v>
      </c>
      <c r="C130" s="12" t="s">
        <v>27</v>
      </c>
      <c r="D130" s="13" t="s">
        <v>65</v>
      </c>
      <c r="E130" s="12" t="s">
        <v>66</v>
      </c>
      <c r="F130" s="12" t="s">
        <v>20</v>
      </c>
      <c r="G130" s="12" t="s">
        <v>200</v>
      </c>
      <c r="H130" s="12" t="s">
        <v>413</v>
      </c>
      <c r="I130" s="14"/>
      <c r="J130" s="12" t="s">
        <v>68</v>
      </c>
      <c r="K130" s="15">
        <v>44368</v>
      </c>
      <c r="L130" s="14"/>
      <c r="M130" s="12" t="s">
        <v>26</v>
      </c>
      <c r="N130" s="12" t="s">
        <v>26</v>
      </c>
      <c r="O130" s="14"/>
      <c r="P130" s="14"/>
      <c r="Q130" s="10" t="str">
        <f t="shared" si="0"/>
        <v>mayo</v>
      </c>
      <c r="R130" s="14"/>
      <c r="S130" s="14"/>
      <c r="T130" s="14"/>
    </row>
    <row r="131" spans="1:20" ht="12.75">
      <c r="A131" s="11">
        <v>44368.669045983799</v>
      </c>
      <c r="B131" s="12" t="s">
        <v>328</v>
      </c>
      <c r="C131" s="12" t="s">
        <v>27</v>
      </c>
      <c r="D131" s="13" t="s">
        <v>65</v>
      </c>
      <c r="E131" s="12" t="s">
        <v>66</v>
      </c>
      <c r="F131" s="12" t="s">
        <v>20</v>
      </c>
      <c r="G131" s="12" t="s">
        <v>44</v>
      </c>
      <c r="H131" s="12" t="s">
        <v>414</v>
      </c>
      <c r="I131" s="16" t="s">
        <v>415</v>
      </c>
      <c r="J131" s="12" t="s">
        <v>416</v>
      </c>
      <c r="K131" s="15">
        <v>44370</v>
      </c>
      <c r="L131" s="14"/>
      <c r="M131" s="12" t="s">
        <v>26</v>
      </c>
      <c r="N131" s="12" t="s">
        <v>26</v>
      </c>
      <c r="O131" s="14"/>
      <c r="P131" s="14"/>
      <c r="Q131" s="10" t="str">
        <f t="shared" si="0"/>
        <v>mayo</v>
      </c>
      <c r="R131" s="14"/>
      <c r="S131" s="14"/>
      <c r="T131" s="14"/>
    </row>
    <row r="132" spans="1:20" ht="12.75">
      <c r="A132" s="11">
        <v>44368.674875300931</v>
      </c>
      <c r="B132" s="12" t="s">
        <v>328</v>
      </c>
      <c r="C132" s="12" t="s">
        <v>27</v>
      </c>
      <c r="D132" s="13" t="s">
        <v>65</v>
      </c>
      <c r="E132" s="12" t="s">
        <v>66</v>
      </c>
      <c r="F132" s="12" t="s">
        <v>20</v>
      </c>
      <c r="G132" s="12" t="s">
        <v>44</v>
      </c>
      <c r="H132" s="12" t="s">
        <v>417</v>
      </c>
      <c r="I132" s="17" t="s">
        <v>418</v>
      </c>
      <c r="J132" s="12" t="s">
        <v>68</v>
      </c>
      <c r="K132" s="15">
        <v>44371</v>
      </c>
      <c r="L132" s="14"/>
      <c r="M132" s="12" t="s">
        <v>26</v>
      </c>
      <c r="N132" s="12" t="s">
        <v>26</v>
      </c>
      <c r="O132" s="14"/>
      <c r="P132" s="14"/>
      <c r="Q132" s="10" t="str">
        <f t="shared" si="0"/>
        <v>mayo</v>
      </c>
      <c r="R132" s="14"/>
      <c r="S132" s="14"/>
      <c r="T132" s="14"/>
    </row>
    <row r="133" spans="1:20" ht="18" customHeight="1">
      <c r="A133" s="11">
        <v>44369.651243831016</v>
      </c>
      <c r="B133" s="12" t="s">
        <v>328</v>
      </c>
      <c r="C133" s="12" t="s">
        <v>27</v>
      </c>
      <c r="D133" s="13" t="s">
        <v>18</v>
      </c>
      <c r="E133" s="12" t="s">
        <v>66</v>
      </c>
      <c r="F133" s="12" t="s">
        <v>20</v>
      </c>
      <c r="G133" s="12" t="s">
        <v>44</v>
      </c>
      <c r="H133" s="12" t="s">
        <v>419</v>
      </c>
      <c r="I133" s="14"/>
      <c r="J133" s="12" t="s">
        <v>46</v>
      </c>
      <c r="K133" s="15">
        <v>44370</v>
      </c>
      <c r="L133" s="14"/>
      <c r="M133" s="12" t="s">
        <v>26</v>
      </c>
      <c r="N133" s="12" t="s">
        <v>26</v>
      </c>
      <c r="O133" s="14"/>
      <c r="P133" s="14"/>
      <c r="Q133" s="10" t="str">
        <f t="shared" si="0"/>
        <v>mayo</v>
      </c>
      <c r="R133" s="14"/>
      <c r="S133" s="14"/>
      <c r="T133" s="14"/>
    </row>
    <row r="134" spans="1:20" ht="18.75" customHeight="1">
      <c r="A134" s="11">
        <v>44370.455303368057</v>
      </c>
      <c r="B134" s="12" t="s">
        <v>74</v>
      </c>
      <c r="C134" s="12" t="s">
        <v>27</v>
      </c>
      <c r="D134" s="13" t="s">
        <v>348</v>
      </c>
      <c r="E134" s="12" t="s">
        <v>420</v>
      </c>
      <c r="F134" s="12" t="s">
        <v>43</v>
      </c>
      <c r="G134" s="12" t="s">
        <v>78</v>
      </c>
      <c r="H134" s="12" t="s">
        <v>421</v>
      </c>
      <c r="I134" s="17" t="s">
        <v>422</v>
      </c>
      <c r="J134" s="12" t="s">
        <v>46</v>
      </c>
      <c r="K134" s="15">
        <v>44372</v>
      </c>
      <c r="L134" s="12" t="s">
        <v>423</v>
      </c>
      <c r="M134" s="12" t="s">
        <v>26</v>
      </c>
      <c r="N134" s="12" t="s">
        <v>26</v>
      </c>
      <c r="O134" s="14"/>
      <c r="P134" s="14"/>
      <c r="Q134" s="10" t="str">
        <f t="shared" si="0"/>
        <v>mayo</v>
      </c>
      <c r="R134" s="14"/>
      <c r="S134" s="14"/>
      <c r="T134" s="14"/>
    </row>
    <row r="135" spans="1:20" ht="18" customHeight="1">
      <c r="A135" s="11">
        <v>44370.460580162035</v>
      </c>
      <c r="B135" s="12" t="s">
        <v>29</v>
      </c>
      <c r="C135" s="12" t="s">
        <v>27</v>
      </c>
      <c r="D135" s="13" t="s">
        <v>348</v>
      </c>
      <c r="E135" s="12" t="s">
        <v>424</v>
      </c>
      <c r="F135" s="12" t="s">
        <v>43</v>
      </c>
      <c r="G135" s="12" t="s">
        <v>78</v>
      </c>
      <c r="H135" s="12" t="s">
        <v>425</v>
      </c>
      <c r="I135" s="17" t="s">
        <v>426</v>
      </c>
      <c r="J135" s="12" t="s">
        <v>46</v>
      </c>
      <c r="K135" s="15">
        <v>44372</v>
      </c>
      <c r="L135" s="12" t="s">
        <v>427</v>
      </c>
      <c r="M135" s="12" t="s">
        <v>26</v>
      </c>
      <c r="N135" s="12" t="s">
        <v>26</v>
      </c>
      <c r="O135" s="14"/>
      <c r="P135" s="14"/>
      <c r="Q135" s="10" t="str">
        <f t="shared" si="0"/>
        <v>mayo</v>
      </c>
      <c r="R135" s="14"/>
      <c r="S135" s="14"/>
      <c r="T135" s="14"/>
    </row>
    <row r="136" spans="1:20" ht="12.75">
      <c r="A136" s="11">
        <v>44372.424259548614</v>
      </c>
      <c r="B136" s="12" t="s">
        <v>16</v>
      </c>
      <c r="C136" s="12" t="s">
        <v>27</v>
      </c>
      <c r="D136" s="13" t="s">
        <v>428</v>
      </c>
      <c r="E136" s="12" t="s">
        <v>429</v>
      </c>
      <c r="F136" s="12" t="s">
        <v>430</v>
      </c>
      <c r="G136" s="12" t="s">
        <v>78</v>
      </c>
      <c r="H136" s="12" t="s">
        <v>431</v>
      </c>
      <c r="I136" s="14"/>
      <c r="J136" s="12" t="s">
        <v>46</v>
      </c>
      <c r="K136" s="15">
        <v>44372</v>
      </c>
      <c r="L136" s="14"/>
      <c r="M136" s="12" t="s">
        <v>26</v>
      </c>
      <c r="N136" s="12" t="s">
        <v>26</v>
      </c>
      <c r="O136" s="14"/>
      <c r="P136" s="14"/>
      <c r="Q136" s="10" t="str">
        <f t="shared" si="0"/>
        <v>mayo</v>
      </c>
      <c r="R136" s="14"/>
      <c r="S136" s="14"/>
      <c r="T136" s="14"/>
    </row>
    <row r="137" spans="1:20" ht="15.75" customHeight="1">
      <c r="A137" s="11">
        <v>44372.563847500001</v>
      </c>
      <c r="B137" s="12" t="s">
        <v>74</v>
      </c>
      <c r="C137" s="12" t="s">
        <v>27</v>
      </c>
      <c r="D137" s="13" t="s">
        <v>53</v>
      </c>
      <c r="E137" s="12" t="s">
        <v>432</v>
      </c>
      <c r="F137" s="12" t="s">
        <v>55</v>
      </c>
      <c r="G137" s="12" t="s">
        <v>78</v>
      </c>
      <c r="H137" s="17" t="s">
        <v>433</v>
      </c>
      <c r="I137" s="16" t="s">
        <v>434</v>
      </c>
      <c r="J137" s="12" t="s">
        <v>222</v>
      </c>
      <c r="K137" s="15">
        <v>44376</v>
      </c>
      <c r="L137" s="12" t="s">
        <v>435</v>
      </c>
      <c r="M137" s="12" t="s">
        <v>26</v>
      </c>
      <c r="N137" s="12" t="s">
        <v>26</v>
      </c>
      <c r="O137" s="14"/>
      <c r="P137" s="14"/>
      <c r="Q137" s="10" t="str">
        <f t="shared" si="0"/>
        <v>mayo</v>
      </c>
      <c r="R137" s="14"/>
      <c r="S137" s="14"/>
      <c r="T137" s="14"/>
    </row>
    <row r="138" spans="1:20" ht="17.25" customHeight="1">
      <c r="A138" s="11">
        <v>44372.700095300926</v>
      </c>
      <c r="B138" s="12" t="s">
        <v>328</v>
      </c>
      <c r="C138" s="12" t="s">
        <v>27</v>
      </c>
      <c r="D138" s="13" t="s">
        <v>436</v>
      </c>
      <c r="E138" s="12" t="s">
        <v>374</v>
      </c>
      <c r="F138" s="12" t="s">
        <v>37</v>
      </c>
      <c r="G138" s="12" t="s">
        <v>437</v>
      </c>
      <c r="H138" s="12" t="s">
        <v>438</v>
      </c>
      <c r="I138" s="18" t="s">
        <v>439</v>
      </c>
      <c r="J138" s="12" t="s">
        <v>440</v>
      </c>
      <c r="K138" s="15">
        <v>44375</v>
      </c>
      <c r="L138" s="14"/>
      <c r="M138" s="12" t="s">
        <v>26</v>
      </c>
      <c r="N138" s="12" t="s">
        <v>26</v>
      </c>
      <c r="O138" s="14"/>
      <c r="P138" s="14"/>
      <c r="Q138" s="10" t="str">
        <f t="shared" si="0"/>
        <v>mayo</v>
      </c>
      <c r="R138" s="14"/>
      <c r="S138" s="14"/>
      <c r="T138" s="14"/>
    </row>
    <row r="139" spans="1:20" ht="12.75">
      <c r="A139" s="11">
        <v>44375.395673055551</v>
      </c>
      <c r="B139" s="12" t="s">
        <v>108</v>
      </c>
      <c r="C139" s="12" t="s">
        <v>27</v>
      </c>
      <c r="D139" s="13" t="s">
        <v>18</v>
      </c>
      <c r="E139" s="12" t="s">
        <v>441</v>
      </c>
      <c r="F139" s="12" t="s">
        <v>442</v>
      </c>
      <c r="G139" s="12" t="s">
        <v>293</v>
      </c>
      <c r="H139" s="12" t="s">
        <v>443</v>
      </c>
      <c r="I139" s="14"/>
      <c r="J139" s="12" t="s">
        <v>222</v>
      </c>
      <c r="K139" s="15">
        <v>44382</v>
      </c>
      <c r="L139" s="14"/>
      <c r="M139" s="12" t="s">
        <v>26</v>
      </c>
      <c r="N139" s="12" t="s">
        <v>26</v>
      </c>
      <c r="O139" s="14"/>
      <c r="P139" s="14"/>
      <c r="Q139" s="10" t="str">
        <f t="shared" si="0"/>
        <v>mayo</v>
      </c>
      <c r="R139" s="14"/>
      <c r="S139" s="14"/>
      <c r="T139" s="14"/>
    </row>
    <row r="140" spans="1:20" ht="15.75" customHeight="1">
      <c r="A140" s="11">
        <v>44375.410531238427</v>
      </c>
      <c r="B140" s="12" t="s">
        <v>41</v>
      </c>
      <c r="C140" s="12" t="s">
        <v>27</v>
      </c>
      <c r="D140" s="13" t="s">
        <v>249</v>
      </c>
      <c r="E140" s="12" t="s">
        <v>250</v>
      </c>
      <c r="F140" s="12" t="s">
        <v>100</v>
      </c>
      <c r="G140" s="12" t="s">
        <v>44</v>
      </c>
      <c r="H140" s="12" t="s">
        <v>444</v>
      </c>
      <c r="I140" s="17" t="s">
        <v>445</v>
      </c>
      <c r="J140" s="12" t="s">
        <v>48</v>
      </c>
      <c r="K140" s="15">
        <v>44378</v>
      </c>
      <c r="L140" s="12" t="s">
        <v>446</v>
      </c>
      <c r="M140" s="12" t="s">
        <v>26</v>
      </c>
      <c r="N140" s="12" t="s">
        <v>26</v>
      </c>
      <c r="O140" s="14"/>
      <c r="P140" s="14"/>
      <c r="Q140" s="10" t="str">
        <f t="shared" si="0"/>
        <v>mayo</v>
      </c>
      <c r="R140" s="14"/>
      <c r="S140" s="14"/>
      <c r="T140" s="14"/>
    </row>
    <row r="141" spans="1:20" ht="12.75">
      <c r="A141" s="11">
        <v>44375.513653483795</v>
      </c>
      <c r="B141" s="12" t="s">
        <v>108</v>
      </c>
      <c r="C141" s="12" t="s">
        <v>27</v>
      </c>
      <c r="D141" s="13" t="s">
        <v>18</v>
      </c>
      <c r="E141" s="12" t="s">
        <v>447</v>
      </c>
      <c r="F141" s="12" t="s">
        <v>77</v>
      </c>
      <c r="G141" s="12" t="s">
        <v>78</v>
      </c>
      <c r="H141" s="12" t="s">
        <v>448</v>
      </c>
      <c r="I141" s="14"/>
      <c r="J141" s="12" t="s">
        <v>84</v>
      </c>
      <c r="K141" s="15">
        <v>44384</v>
      </c>
      <c r="L141" s="14"/>
      <c r="M141" s="12" t="s">
        <v>26</v>
      </c>
      <c r="N141" s="12" t="s">
        <v>26</v>
      </c>
      <c r="O141" s="14"/>
      <c r="P141" s="14"/>
      <c r="Q141" s="10" t="str">
        <f t="shared" si="0"/>
        <v>mayo</v>
      </c>
      <c r="R141" s="14"/>
      <c r="S141" s="14"/>
      <c r="T141" s="14"/>
    </row>
    <row r="142" spans="1:20" ht="12.75">
      <c r="A142" s="11">
        <v>44375.533303773147</v>
      </c>
      <c r="B142" s="12" t="s">
        <v>108</v>
      </c>
      <c r="C142" s="12" t="s">
        <v>27</v>
      </c>
      <c r="D142" s="13" t="s">
        <v>18</v>
      </c>
      <c r="E142" s="12" t="s">
        <v>449</v>
      </c>
      <c r="F142" s="12" t="s">
        <v>450</v>
      </c>
      <c r="G142" s="12" t="s">
        <v>451</v>
      </c>
      <c r="H142" s="12" t="s">
        <v>452</v>
      </c>
      <c r="I142" s="14"/>
      <c r="J142" s="12" t="s">
        <v>84</v>
      </c>
      <c r="K142" s="15">
        <v>44377</v>
      </c>
      <c r="L142" s="14"/>
      <c r="M142" s="12" t="s">
        <v>26</v>
      </c>
      <c r="N142" s="12" t="s">
        <v>26</v>
      </c>
      <c r="O142" s="14"/>
      <c r="P142" s="14"/>
      <c r="Q142" s="10" t="str">
        <f t="shared" si="0"/>
        <v>mayo</v>
      </c>
      <c r="R142" s="14"/>
      <c r="S142" s="14"/>
      <c r="T142" s="14"/>
    </row>
    <row r="143" spans="1:20" ht="12.75">
      <c r="A143" s="11">
        <v>44375.607012615743</v>
      </c>
      <c r="B143" s="12" t="s">
        <v>16</v>
      </c>
      <c r="C143" s="12" t="s">
        <v>27</v>
      </c>
      <c r="D143" s="13" t="s">
        <v>18</v>
      </c>
      <c r="E143" s="12" t="s">
        <v>453</v>
      </c>
      <c r="F143" s="12" t="s">
        <v>61</v>
      </c>
      <c r="G143" s="12" t="s">
        <v>21</v>
      </c>
      <c r="H143" s="12" t="s">
        <v>454</v>
      </c>
      <c r="I143" s="16" t="s">
        <v>455</v>
      </c>
      <c r="J143" s="12" t="s">
        <v>213</v>
      </c>
      <c r="K143" s="15">
        <v>44376</v>
      </c>
      <c r="L143" s="12" t="s">
        <v>456</v>
      </c>
      <c r="M143" s="12" t="s">
        <v>26</v>
      </c>
      <c r="N143" s="12" t="s">
        <v>26</v>
      </c>
      <c r="O143" s="14"/>
      <c r="P143" s="14"/>
      <c r="Q143" s="10" t="str">
        <f t="shared" si="0"/>
        <v>mayo</v>
      </c>
      <c r="R143" s="14"/>
      <c r="S143" s="14"/>
      <c r="T143" s="14"/>
    </row>
    <row r="144" spans="1:20" ht="12.75">
      <c r="A144" s="11">
        <v>44376.403990995372</v>
      </c>
      <c r="B144" s="12" t="s">
        <v>16</v>
      </c>
      <c r="C144" s="12" t="s">
        <v>27</v>
      </c>
      <c r="D144" s="13" t="s">
        <v>136</v>
      </c>
      <c r="E144" s="12" t="s">
        <v>457</v>
      </c>
      <c r="F144" s="12" t="s">
        <v>61</v>
      </c>
      <c r="G144" s="12" t="s">
        <v>21</v>
      </c>
      <c r="H144" s="12" t="s">
        <v>458</v>
      </c>
      <c r="I144" s="16" t="s">
        <v>459</v>
      </c>
      <c r="J144" s="12" t="s">
        <v>187</v>
      </c>
      <c r="K144" s="15">
        <v>44386</v>
      </c>
      <c r="L144" s="12" t="s">
        <v>364</v>
      </c>
      <c r="M144" s="12" t="s">
        <v>26</v>
      </c>
      <c r="N144" s="12" t="s">
        <v>26</v>
      </c>
      <c r="O144" s="14"/>
      <c r="P144" s="14"/>
      <c r="Q144" s="10" t="str">
        <f t="shared" si="0"/>
        <v>mayo</v>
      </c>
      <c r="R144" s="14"/>
      <c r="S144" s="14"/>
      <c r="T144" s="14"/>
    </row>
    <row r="145" spans="1:20" ht="15.75" customHeight="1">
      <c r="A145" s="11">
        <v>44376.448685567128</v>
      </c>
      <c r="B145" s="12" t="s">
        <v>16</v>
      </c>
      <c r="C145" s="12" t="s">
        <v>27</v>
      </c>
      <c r="D145" s="13" t="s">
        <v>136</v>
      </c>
      <c r="E145" s="12" t="s">
        <v>404</v>
      </c>
      <c r="F145" s="12" t="s">
        <v>405</v>
      </c>
      <c r="G145" s="12" t="s">
        <v>44</v>
      </c>
      <c r="H145" s="12" t="s">
        <v>460</v>
      </c>
      <c r="I145" s="14"/>
      <c r="J145" s="12" t="s">
        <v>202</v>
      </c>
      <c r="K145" s="15">
        <v>44376</v>
      </c>
      <c r="L145" s="12" t="s">
        <v>25</v>
      </c>
      <c r="M145" s="12" t="s">
        <v>26</v>
      </c>
      <c r="N145" s="12" t="s">
        <v>26</v>
      </c>
      <c r="O145" s="14"/>
      <c r="P145" s="14"/>
      <c r="Q145" s="10" t="str">
        <f t="shared" si="0"/>
        <v>mayo</v>
      </c>
      <c r="R145" s="14"/>
      <c r="S145" s="14"/>
      <c r="T145" s="14"/>
    </row>
    <row r="146" spans="1:20" ht="12.75">
      <c r="A146" s="11">
        <v>44376.45306324074</v>
      </c>
      <c r="B146" s="12" t="s">
        <v>16</v>
      </c>
      <c r="C146" s="12" t="s">
        <v>27</v>
      </c>
      <c r="D146" s="13" t="s">
        <v>136</v>
      </c>
      <c r="E146" s="12" t="s">
        <v>461</v>
      </c>
      <c r="F146" s="12" t="s">
        <v>20</v>
      </c>
      <c r="G146" s="12" t="s">
        <v>44</v>
      </c>
      <c r="H146" s="12" t="s">
        <v>462</v>
      </c>
      <c r="I146" s="14"/>
      <c r="J146" s="12" t="s">
        <v>31</v>
      </c>
      <c r="K146" s="15">
        <v>44377</v>
      </c>
      <c r="L146" s="14"/>
      <c r="M146" s="12" t="s">
        <v>26</v>
      </c>
      <c r="N146" s="12" t="s">
        <v>26</v>
      </c>
      <c r="O146" s="14"/>
      <c r="P146" s="14"/>
      <c r="Q146" s="10" t="str">
        <f t="shared" si="0"/>
        <v>mayo</v>
      </c>
      <c r="R146" s="14"/>
      <c r="S146" s="14"/>
      <c r="T146" s="14"/>
    </row>
    <row r="147" spans="1:20" ht="12.75">
      <c r="A147" s="11">
        <v>44378.508189050925</v>
      </c>
      <c r="B147" s="12" t="s">
        <v>328</v>
      </c>
      <c r="C147" s="12" t="s">
        <v>27</v>
      </c>
      <c r="D147" s="13" t="s">
        <v>65</v>
      </c>
      <c r="E147" s="12" t="s">
        <v>66</v>
      </c>
      <c r="F147" s="12" t="s">
        <v>20</v>
      </c>
      <c r="G147" s="12" t="s">
        <v>44</v>
      </c>
      <c r="H147" s="12" t="s">
        <v>463</v>
      </c>
      <c r="I147" s="14"/>
      <c r="J147" s="12" t="s">
        <v>84</v>
      </c>
      <c r="K147" s="15">
        <v>44378</v>
      </c>
      <c r="L147" s="14"/>
      <c r="M147" s="12" t="s">
        <v>26</v>
      </c>
      <c r="N147" s="12" t="s">
        <v>26</v>
      </c>
      <c r="O147" s="14"/>
      <c r="P147" s="14"/>
      <c r="Q147" s="10" t="str">
        <f t="shared" si="0"/>
        <v>junio</v>
      </c>
      <c r="R147" s="14"/>
      <c r="S147" s="14"/>
      <c r="T147" s="14"/>
    </row>
    <row r="148" spans="1:20" ht="12.75">
      <c r="A148" s="11">
        <v>44378.509053692134</v>
      </c>
      <c r="B148" s="12" t="s">
        <v>328</v>
      </c>
      <c r="C148" s="12" t="s">
        <v>27</v>
      </c>
      <c r="D148" s="13" t="s">
        <v>65</v>
      </c>
      <c r="E148" s="12" t="s">
        <v>66</v>
      </c>
      <c r="F148" s="12" t="s">
        <v>20</v>
      </c>
      <c r="G148" s="12" t="s">
        <v>44</v>
      </c>
      <c r="H148" s="12" t="s">
        <v>464</v>
      </c>
      <c r="I148" s="14"/>
      <c r="J148" s="12" t="s">
        <v>48</v>
      </c>
      <c r="K148" s="15">
        <v>44378</v>
      </c>
      <c r="L148" s="14"/>
      <c r="M148" s="12" t="s">
        <v>26</v>
      </c>
      <c r="N148" s="12" t="s">
        <v>26</v>
      </c>
      <c r="O148" s="14"/>
      <c r="P148" s="14"/>
      <c r="Q148" s="10" t="str">
        <f t="shared" si="0"/>
        <v>junio</v>
      </c>
      <c r="R148" s="14"/>
      <c r="S148" s="14"/>
      <c r="T148" s="14"/>
    </row>
    <row r="149" spans="1:20" ht="12.75">
      <c r="A149" s="11">
        <v>44378.509962824071</v>
      </c>
      <c r="B149" s="12" t="s">
        <v>328</v>
      </c>
      <c r="C149" s="12" t="s">
        <v>27</v>
      </c>
      <c r="D149" s="13" t="s">
        <v>65</v>
      </c>
      <c r="E149" s="12" t="s">
        <v>66</v>
      </c>
      <c r="F149" s="12" t="s">
        <v>20</v>
      </c>
      <c r="G149" s="12" t="s">
        <v>44</v>
      </c>
      <c r="H149" s="12" t="s">
        <v>465</v>
      </c>
      <c r="I149" s="14"/>
      <c r="J149" s="12" t="s">
        <v>46</v>
      </c>
      <c r="K149" s="15">
        <v>44378</v>
      </c>
      <c r="L149" s="14"/>
      <c r="M149" s="12" t="s">
        <v>26</v>
      </c>
      <c r="N149" s="12" t="s">
        <v>26</v>
      </c>
      <c r="O149" s="14"/>
      <c r="P149" s="14"/>
      <c r="Q149" s="10" t="str">
        <f t="shared" si="0"/>
        <v>junio</v>
      </c>
      <c r="R149" s="14"/>
      <c r="S149" s="14"/>
      <c r="T149" s="14"/>
    </row>
    <row r="150" spans="1:20" ht="12.75">
      <c r="A150" s="11">
        <v>44378.510979525461</v>
      </c>
      <c r="B150" s="12" t="s">
        <v>33</v>
      </c>
      <c r="C150" s="12" t="s">
        <v>27</v>
      </c>
      <c r="D150" s="13" t="s">
        <v>65</v>
      </c>
      <c r="E150" s="12" t="s">
        <v>66</v>
      </c>
      <c r="F150" s="12" t="s">
        <v>20</v>
      </c>
      <c r="G150" s="12" t="s">
        <v>38</v>
      </c>
      <c r="H150" s="12" t="s">
        <v>466</v>
      </c>
      <c r="I150" s="14"/>
      <c r="J150" s="12" t="s">
        <v>46</v>
      </c>
      <c r="K150" s="15">
        <v>44378</v>
      </c>
      <c r="L150" s="14"/>
      <c r="M150" s="12" t="s">
        <v>26</v>
      </c>
      <c r="N150" s="12" t="s">
        <v>26</v>
      </c>
      <c r="O150" s="14"/>
      <c r="P150" s="14"/>
      <c r="Q150" s="10" t="str">
        <f t="shared" si="0"/>
        <v>junio</v>
      </c>
      <c r="R150" s="14"/>
      <c r="S150" s="14"/>
      <c r="T150" s="14"/>
    </row>
    <row r="151" spans="1:20" ht="18" customHeight="1">
      <c r="A151" s="11">
        <v>44378.836240335644</v>
      </c>
      <c r="B151" s="12" t="s">
        <v>74</v>
      </c>
      <c r="C151" s="12" t="s">
        <v>27</v>
      </c>
      <c r="D151" s="13" t="s">
        <v>53</v>
      </c>
      <c r="E151" s="12" t="s">
        <v>113</v>
      </c>
      <c r="F151" s="12" t="s">
        <v>55</v>
      </c>
      <c r="G151" s="12" t="s">
        <v>78</v>
      </c>
      <c r="H151" s="17" t="s">
        <v>467</v>
      </c>
      <c r="I151" s="16" t="s">
        <v>468</v>
      </c>
      <c r="J151" s="12" t="s">
        <v>343</v>
      </c>
      <c r="K151" s="15">
        <v>44385</v>
      </c>
      <c r="L151" s="12" t="s">
        <v>469</v>
      </c>
      <c r="M151" s="12" t="s">
        <v>26</v>
      </c>
      <c r="N151" s="12" t="s">
        <v>26</v>
      </c>
      <c r="O151" s="14"/>
      <c r="P151" s="14"/>
      <c r="Q151" s="10" t="str">
        <f t="shared" si="0"/>
        <v>junio</v>
      </c>
      <c r="R151" s="14"/>
      <c r="S151" s="14"/>
      <c r="T151" s="14"/>
    </row>
    <row r="152" spans="1:20" ht="17.25" customHeight="1">
      <c r="A152" s="11">
        <v>44379.454672858796</v>
      </c>
      <c r="B152" s="12" t="s">
        <v>470</v>
      </c>
      <c r="C152" s="12" t="s">
        <v>27</v>
      </c>
      <c r="D152" s="13" t="s">
        <v>65</v>
      </c>
      <c r="E152" s="12" t="s">
        <v>66</v>
      </c>
      <c r="F152" s="12" t="s">
        <v>20</v>
      </c>
      <c r="G152" s="12" t="s">
        <v>44</v>
      </c>
      <c r="H152" s="12" t="s">
        <v>471</v>
      </c>
      <c r="I152" s="18" t="s">
        <v>472</v>
      </c>
      <c r="J152" s="12" t="s">
        <v>46</v>
      </c>
      <c r="K152" s="15">
        <v>44383</v>
      </c>
      <c r="L152" s="14"/>
      <c r="M152" s="12" t="s">
        <v>26</v>
      </c>
      <c r="N152" s="12" t="s">
        <v>26</v>
      </c>
      <c r="O152" s="14"/>
      <c r="P152" s="14"/>
      <c r="Q152" s="10" t="str">
        <f t="shared" si="0"/>
        <v>junio</v>
      </c>
      <c r="R152" s="14"/>
      <c r="S152" s="14"/>
      <c r="T152" s="14"/>
    </row>
    <row r="153" spans="1:20" ht="16.5" customHeight="1">
      <c r="A153" s="11">
        <v>44379.50892375</v>
      </c>
      <c r="B153" s="12" t="s">
        <v>470</v>
      </c>
      <c r="C153" s="12" t="s">
        <v>27</v>
      </c>
      <c r="D153" s="13" t="s">
        <v>65</v>
      </c>
      <c r="E153" s="12" t="s">
        <v>66</v>
      </c>
      <c r="F153" s="12" t="s">
        <v>20</v>
      </c>
      <c r="G153" s="12" t="s">
        <v>44</v>
      </c>
      <c r="H153" s="12" t="s">
        <v>473</v>
      </c>
      <c r="I153" s="14"/>
      <c r="J153" s="12" t="s">
        <v>46</v>
      </c>
      <c r="K153" s="15">
        <v>44379</v>
      </c>
      <c r="L153" s="14"/>
      <c r="M153" s="12" t="s">
        <v>26</v>
      </c>
      <c r="N153" s="12" t="s">
        <v>26</v>
      </c>
      <c r="O153" s="14"/>
      <c r="P153" s="14"/>
      <c r="Q153" s="10" t="str">
        <f t="shared" si="0"/>
        <v>junio</v>
      </c>
      <c r="R153" s="14"/>
      <c r="S153" s="14"/>
      <c r="T153" s="14"/>
    </row>
    <row r="154" spans="1:20" ht="12.75">
      <c r="A154" s="11">
        <v>44379.509799374995</v>
      </c>
      <c r="B154" s="12" t="s">
        <v>470</v>
      </c>
      <c r="C154" s="12" t="s">
        <v>27</v>
      </c>
      <c r="D154" s="13" t="s">
        <v>65</v>
      </c>
      <c r="E154" s="12" t="s">
        <v>66</v>
      </c>
      <c r="F154" s="12" t="s">
        <v>20</v>
      </c>
      <c r="G154" s="12" t="s">
        <v>44</v>
      </c>
      <c r="H154" s="12" t="s">
        <v>474</v>
      </c>
      <c r="I154" s="14"/>
      <c r="J154" s="12" t="s">
        <v>46</v>
      </c>
      <c r="K154" s="15">
        <v>44383</v>
      </c>
      <c r="L154" s="14"/>
      <c r="M154" s="12" t="s">
        <v>26</v>
      </c>
      <c r="N154" s="12" t="s">
        <v>26</v>
      </c>
      <c r="O154" s="14"/>
      <c r="P154" s="14"/>
      <c r="Q154" s="10" t="str">
        <f t="shared" si="0"/>
        <v>junio</v>
      </c>
      <c r="R154" s="14"/>
      <c r="S154" s="14"/>
      <c r="T154" s="14"/>
    </row>
    <row r="155" spans="1:20" ht="17.25" customHeight="1">
      <c r="A155" s="11">
        <v>44379.653953946763</v>
      </c>
      <c r="B155" s="12" t="s">
        <v>74</v>
      </c>
      <c r="C155" s="12" t="s">
        <v>27</v>
      </c>
      <c r="D155" s="13" t="s">
        <v>53</v>
      </c>
      <c r="E155" s="12" t="s">
        <v>475</v>
      </c>
      <c r="F155" s="12" t="s">
        <v>55</v>
      </c>
      <c r="G155" s="12" t="s">
        <v>78</v>
      </c>
      <c r="H155" s="12" t="s">
        <v>476</v>
      </c>
      <c r="I155" s="16" t="s">
        <v>477</v>
      </c>
      <c r="J155" s="12" t="s">
        <v>40</v>
      </c>
      <c r="K155" s="15">
        <v>44385</v>
      </c>
      <c r="L155" s="12" t="s">
        <v>478</v>
      </c>
      <c r="M155" s="12" t="s">
        <v>26</v>
      </c>
      <c r="N155" s="12" t="s">
        <v>26</v>
      </c>
      <c r="O155" s="14"/>
      <c r="P155" s="14"/>
      <c r="Q155" s="10" t="str">
        <f t="shared" si="0"/>
        <v>junio</v>
      </c>
      <c r="R155" s="14"/>
      <c r="S155" s="14"/>
      <c r="T155" s="14"/>
    </row>
    <row r="156" spans="1:20" ht="16.5" customHeight="1">
      <c r="A156" s="11">
        <v>44379.666400636575</v>
      </c>
      <c r="B156" s="12" t="s">
        <v>74</v>
      </c>
      <c r="C156" s="12" t="s">
        <v>27</v>
      </c>
      <c r="D156" s="13" t="s">
        <v>53</v>
      </c>
      <c r="E156" s="12" t="s">
        <v>54</v>
      </c>
      <c r="F156" s="12" t="s">
        <v>55</v>
      </c>
      <c r="G156" s="12" t="s">
        <v>78</v>
      </c>
      <c r="H156" s="12" t="s">
        <v>479</v>
      </c>
      <c r="I156" s="16" t="s">
        <v>480</v>
      </c>
      <c r="J156" s="12" t="s">
        <v>73</v>
      </c>
      <c r="K156" s="15">
        <v>44385</v>
      </c>
      <c r="L156" s="12" t="s">
        <v>435</v>
      </c>
      <c r="M156" s="12" t="s">
        <v>26</v>
      </c>
      <c r="N156" s="12" t="s">
        <v>26</v>
      </c>
      <c r="O156" s="14"/>
      <c r="P156" s="14"/>
      <c r="Q156" s="10" t="str">
        <f t="shared" si="0"/>
        <v>junio</v>
      </c>
      <c r="R156" s="14"/>
      <c r="S156" s="14"/>
      <c r="T156" s="14"/>
    </row>
    <row r="157" spans="1:20" ht="17.25" customHeight="1">
      <c r="A157" s="11">
        <v>44380.668376469912</v>
      </c>
      <c r="B157" s="12" t="s">
        <v>74</v>
      </c>
      <c r="C157" s="12" t="s">
        <v>27</v>
      </c>
      <c r="D157" s="13" t="s">
        <v>53</v>
      </c>
      <c r="E157" s="12" t="s">
        <v>54</v>
      </c>
      <c r="F157" s="12" t="s">
        <v>55</v>
      </c>
      <c r="G157" s="12" t="s">
        <v>78</v>
      </c>
      <c r="H157" s="17" t="s">
        <v>481</v>
      </c>
      <c r="I157" s="16" t="s">
        <v>482</v>
      </c>
      <c r="J157" s="12" t="s">
        <v>209</v>
      </c>
      <c r="K157" s="15">
        <v>44386</v>
      </c>
      <c r="L157" s="12" t="s">
        <v>435</v>
      </c>
      <c r="M157" s="12" t="s">
        <v>26</v>
      </c>
      <c r="N157" s="12" t="s">
        <v>26</v>
      </c>
      <c r="O157" s="14"/>
      <c r="P157" s="14"/>
      <c r="Q157" s="10" t="str">
        <f t="shared" si="0"/>
        <v>junio</v>
      </c>
      <c r="R157" s="14"/>
      <c r="S157" s="14"/>
      <c r="T157" s="14"/>
    </row>
    <row r="158" spans="1:20" ht="17.25" customHeight="1">
      <c r="A158" s="11">
        <v>44380.740880474536</v>
      </c>
      <c r="B158" s="12" t="s">
        <v>33</v>
      </c>
      <c r="C158" s="12" t="s">
        <v>27</v>
      </c>
      <c r="D158" s="13" t="s">
        <v>53</v>
      </c>
      <c r="E158" s="12" t="s">
        <v>113</v>
      </c>
      <c r="F158" s="12" t="s">
        <v>55</v>
      </c>
      <c r="G158" s="12" t="s">
        <v>38</v>
      </c>
      <c r="H158" s="12" t="s">
        <v>483</v>
      </c>
      <c r="I158" s="14"/>
      <c r="J158" s="12" t="s">
        <v>484</v>
      </c>
      <c r="K158" s="15">
        <v>44393</v>
      </c>
      <c r="L158" s="14"/>
      <c r="M158" s="12" t="s">
        <v>26</v>
      </c>
      <c r="N158" s="12" t="s">
        <v>26</v>
      </c>
      <c r="O158" s="14"/>
      <c r="P158" s="14"/>
      <c r="Q158" s="10" t="str">
        <f t="shared" si="0"/>
        <v>junio</v>
      </c>
      <c r="R158" s="14"/>
      <c r="S158" s="14"/>
      <c r="T158" s="14"/>
    </row>
    <row r="159" spans="1:20" ht="12.75">
      <c r="A159" s="11">
        <v>44383.412728854164</v>
      </c>
      <c r="B159" s="12" t="s">
        <v>328</v>
      </c>
      <c r="C159" s="12" t="s">
        <v>27</v>
      </c>
      <c r="D159" s="13" t="s">
        <v>18</v>
      </c>
      <c r="E159" s="12" t="s">
        <v>137</v>
      </c>
      <c r="F159" s="12" t="s">
        <v>20</v>
      </c>
      <c r="G159" s="12" t="s">
        <v>44</v>
      </c>
      <c r="H159" s="12" t="s">
        <v>485</v>
      </c>
      <c r="I159" s="14"/>
      <c r="J159" s="12" t="s">
        <v>31</v>
      </c>
      <c r="K159" s="15">
        <v>44383</v>
      </c>
      <c r="L159" s="14"/>
      <c r="M159" s="12" t="s">
        <v>26</v>
      </c>
      <c r="N159" s="12" t="s">
        <v>26</v>
      </c>
      <c r="O159" s="14"/>
      <c r="P159" s="14"/>
      <c r="Q159" s="10" t="str">
        <f t="shared" si="0"/>
        <v>junio</v>
      </c>
      <c r="R159" s="14"/>
      <c r="S159" s="14"/>
      <c r="T159" s="14"/>
    </row>
    <row r="160" spans="1:20" ht="17.25" customHeight="1">
      <c r="A160" s="11">
        <v>44383.456865659726</v>
      </c>
      <c r="B160" s="12" t="s">
        <v>74</v>
      </c>
      <c r="C160" s="12" t="s">
        <v>27</v>
      </c>
      <c r="D160" s="13" t="s">
        <v>53</v>
      </c>
      <c r="E160" s="12" t="s">
        <v>113</v>
      </c>
      <c r="F160" s="12" t="s">
        <v>55</v>
      </c>
      <c r="G160" s="12" t="s">
        <v>78</v>
      </c>
      <c r="H160" s="12" t="s">
        <v>486</v>
      </c>
      <c r="I160" s="17" t="s">
        <v>487</v>
      </c>
      <c r="J160" s="12" t="s">
        <v>343</v>
      </c>
      <c r="K160" s="15">
        <v>44386</v>
      </c>
      <c r="L160" s="12" t="s">
        <v>488</v>
      </c>
      <c r="M160" s="12" t="s">
        <v>26</v>
      </c>
      <c r="N160" s="12" t="s">
        <v>26</v>
      </c>
      <c r="O160" s="14"/>
      <c r="P160" s="14"/>
      <c r="Q160" s="10" t="str">
        <f t="shared" si="0"/>
        <v>junio</v>
      </c>
      <c r="R160" s="14"/>
      <c r="S160" s="14"/>
      <c r="T160" s="14"/>
    </row>
    <row r="161" spans="1:20" ht="12.75">
      <c r="A161" s="11">
        <v>44384.402384895831</v>
      </c>
      <c r="B161" s="12" t="s">
        <v>328</v>
      </c>
      <c r="C161" s="12" t="s">
        <v>34</v>
      </c>
      <c r="D161" s="13" t="s">
        <v>183</v>
      </c>
      <c r="E161" s="12" t="s">
        <v>184</v>
      </c>
      <c r="F161" s="12" t="s">
        <v>489</v>
      </c>
      <c r="G161" s="12" t="s">
        <v>490</v>
      </c>
      <c r="H161" s="12" t="s">
        <v>491</v>
      </c>
      <c r="I161" s="16" t="s">
        <v>492</v>
      </c>
      <c r="J161" s="12" t="s">
        <v>493</v>
      </c>
      <c r="K161" s="15">
        <v>44386</v>
      </c>
      <c r="L161" s="12" t="s">
        <v>494</v>
      </c>
      <c r="M161" s="12" t="s">
        <v>26</v>
      </c>
      <c r="N161" s="12" t="s">
        <v>26</v>
      </c>
      <c r="O161" s="14"/>
      <c r="P161" s="14"/>
      <c r="Q161" s="10" t="str">
        <f t="shared" si="0"/>
        <v>junio</v>
      </c>
      <c r="R161" s="14"/>
      <c r="S161" s="14"/>
      <c r="T161" s="14"/>
    </row>
    <row r="162" spans="1:20" ht="18" customHeight="1">
      <c r="A162" s="11">
        <v>44384.439105891201</v>
      </c>
      <c r="B162" s="12" t="s">
        <v>108</v>
      </c>
      <c r="C162" s="12" t="s">
        <v>27</v>
      </c>
      <c r="D162" s="13" t="s">
        <v>18</v>
      </c>
      <c r="E162" s="12" t="s">
        <v>391</v>
      </c>
      <c r="F162" s="12" t="s">
        <v>55</v>
      </c>
      <c r="G162" s="12" t="s">
        <v>78</v>
      </c>
      <c r="H162" s="12" t="s">
        <v>495</v>
      </c>
      <c r="I162" s="14"/>
      <c r="J162" s="12" t="s">
        <v>40</v>
      </c>
      <c r="K162" s="15">
        <v>44383</v>
      </c>
      <c r="L162" s="14"/>
      <c r="M162" s="12" t="s">
        <v>26</v>
      </c>
      <c r="N162" s="12" t="s">
        <v>26</v>
      </c>
      <c r="O162" s="14"/>
      <c r="P162" s="14"/>
      <c r="Q162" s="10" t="str">
        <f t="shared" si="0"/>
        <v>junio</v>
      </c>
      <c r="R162" s="14"/>
      <c r="S162" s="14"/>
      <c r="T162" s="14"/>
    </row>
    <row r="163" spans="1:20" ht="12.75">
      <c r="A163" s="11">
        <v>44384.474543749995</v>
      </c>
      <c r="B163" s="12" t="s">
        <v>108</v>
      </c>
      <c r="C163" s="12" t="s">
        <v>27</v>
      </c>
      <c r="D163" s="13" t="s">
        <v>136</v>
      </c>
      <c r="E163" s="12" t="s">
        <v>453</v>
      </c>
      <c r="F163" s="12" t="s">
        <v>61</v>
      </c>
      <c r="G163" s="12" t="s">
        <v>78</v>
      </c>
      <c r="H163" s="12" t="s">
        <v>496</v>
      </c>
      <c r="I163" s="14"/>
      <c r="J163" s="12" t="s">
        <v>73</v>
      </c>
      <c r="K163" s="15">
        <v>44384</v>
      </c>
      <c r="L163" s="14"/>
      <c r="M163" s="12" t="s">
        <v>26</v>
      </c>
      <c r="N163" s="12" t="s">
        <v>26</v>
      </c>
      <c r="O163" s="14"/>
      <c r="P163" s="14"/>
      <c r="Q163" s="10" t="str">
        <f t="shared" si="0"/>
        <v>junio</v>
      </c>
      <c r="R163" s="14"/>
      <c r="S163" s="14"/>
      <c r="T163" s="14"/>
    </row>
    <row r="164" spans="1:20" ht="19.5" customHeight="1">
      <c r="A164" s="11">
        <v>44384.640798622684</v>
      </c>
      <c r="B164" s="12" t="s">
        <v>74</v>
      </c>
      <c r="C164" s="12" t="s">
        <v>27</v>
      </c>
      <c r="D164" s="13" t="s">
        <v>53</v>
      </c>
      <c r="E164" s="12" t="s">
        <v>113</v>
      </c>
      <c r="F164" s="12" t="s">
        <v>55</v>
      </c>
      <c r="G164" s="12" t="s">
        <v>78</v>
      </c>
      <c r="H164" s="17" t="s">
        <v>497</v>
      </c>
      <c r="I164" s="16" t="s">
        <v>498</v>
      </c>
      <c r="J164" s="12" t="s">
        <v>68</v>
      </c>
      <c r="K164" s="15">
        <v>44386</v>
      </c>
      <c r="L164" s="12" t="s">
        <v>478</v>
      </c>
      <c r="M164" s="12" t="s">
        <v>26</v>
      </c>
      <c r="N164" s="12" t="s">
        <v>26</v>
      </c>
      <c r="O164" s="14"/>
      <c r="P164" s="14"/>
      <c r="Q164" s="10" t="str">
        <f t="shared" si="0"/>
        <v>junio</v>
      </c>
      <c r="R164" s="14"/>
      <c r="S164" s="14"/>
      <c r="T164" s="14"/>
    </row>
    <row r="165" spans="1:20" ht="12.75">
      <c r="A165" s="11">
        <v>44384.647321550925</v>
      </c>
      <c r="B165" s="12" t="s">
        <v>41</v>
      </c>
      <c r="C165" s="12" t="s">
        <v>27</v>
      </c>
      <c r="D165" s="13" t="s">
        <v>136</v>
      </c>
      <c r="E165" s="12" t="s">
        <v>16</v>
      </c>
      <c r="F165" s="12" t="s">
        <v>20</v>
      </c>
      <c r="G165" s="12" t="s">
        <v>44</v>
      </c>
      <c r="H165" s="12" t="s">
        <v>499</v>
      </c>
      <c r="I165" s="14"/>
      <c r="J165" s="12" t="s">
        <v>187</v>
      </c>
      <c r="K165" s="15">
        <v>44385</v>
      </c>
      <c r="L165" s="14"/>
      <c r="M165" s="12" t="s">
        <v>26</v>
      </c>
      <c r="N165" s="12" t="s">
        <v>26</v>
      </c>
      <c r="O165" s="14"/>
      <c r="P165" s="14"/>
      <c r="Q165" s="10" t="str">
        <f t="shared" si="0"/>
        <v>junio</v>
      </c>
      <c r="R165" s="14"/>
      <c r="S165" s="14"/>
      <c r="T165" s="14"/>
    </row>
    <row r="166" spans="1:20" ht="19.5" customHeight="1">
      <c r="A166" s="11">
        <v>44384.648003530092</v>
      </c>
      <c r="B166" s="12" t="s">
        <v>74</v>
      </c>
      <c r="C166" s="12" t="s">
        <v>27</v>
      </c>
      <c r="D166" s="13" t="s">
        <v>53</v>
      </c>
      <c r="E166" s="12" t="s">
        <v>113</v>
      </c>
      <c r="F166" s="12" t="s">
        <v>55</v>
      </c>
      <c r="G166" s="12" t="s">
        <v>78</v>
      </c>
      <c r="H166" s="12" t="s">
        <v>500</v>
      </c>
      <c r="I166" s="16" t="s">
        <v>501</v>
      </c>
      <c r="J166" s="12" t="s">
        <v>68</v>
      </c>
      <c r="K166" s="15">
        <v>44386</v>
      </c>
      <c r="L166" s="12" t="s">
        <v>488</v>
      </c>
      <c r="M166" s="12" t="s">
        <v>26</v>
      </c>
      <c r="N166" s="12" t="s">
        <v>26</v>
      </c>
      <c r="O166" s="14"/>
      <c r="P166" s="14"/>
      <c r="Q166" s="10" t="str">
        <f t="shared" si="0"/>
        <v>junio</v>
      </c>
      <c r="R166" s="14"/>
      <c r="S166" s="14"/>
      <c r="T166" s="14"/>
    </row>
    <row r="167" spans="1:20" ht="18.75" customHeight="1">
      <c r="A167" s="11">
        <v>44384.658822916666</v>
      </c>
      <c r="B167" s="12" t="s">
        <v>74</v>
      </c>
      <c r="C167" s="12" t="s">
        <v>27</v>
      </c>
      <c r="D167" s="13" t="s">
        <v>53</v>
      </c>
      <c r="E167" s="12" t="s">
        <v>113</v>
      </c>
      <c r="F167" s="12" t="s">
        <v>55</v>
      </c>
      <c r="G167" s="12" t="s">
        <v>78</v>
      </c>
      <c r="H167" s="12" t="s">
        <v>502</v>
      </c>
      <c r="I167" s="16" t="s">
        <v>503</v>
      </c>
      <c r="J167" s="12" t="s">
        <v>68</v>
      </c>
      <c r="K167" s="15">
        <v>44386</v>
      </c>
      <c r="L167" s="12" t="s">
        <v>504</v>
      </c>
      <c r="M167" s="12" t="s">
        <v>26</v>
      </c>
      <c r="N167" s="12" t="s">
        <v>26</v>
      </c>
      <c r="O167" s="14"/>
      <c r="P167" s="14"/>
      <c r="Q167" s="10" t="str">
        <f t="shared" si="0"/>
        <v>junio</v>
      </c>
      <c r="R167" s="14"/>
      <c r="S167" s="14"/>
      <c r="T167" s="14"/>
    </row>
    <row r="168" spans="1:20" ht="12.75">
      <c r="A168" s="11">
        <v>44385.41398996528</v>
      </c>
      <c r="B168" s="12" t="s">
        <v>41</v>
      </c>
      <c r="C168" s="12" t="s">
        <v>27</v>
      </c>
      <c r="D168" s="13" t="s">
        <v>18</v>
      </c>
      <c r="E168" s="12" t="s">
        <v>108</v>
      </c>
      <c r="F168" s="12" t="s">
        <v>20</v>
      </c>
      <c r="G168" s="12" t="s">
        <v>44</v>
      </c>
      <c r="H168" s="12" t="s">
        <v>505</v>
      </c>
      <c r="I168" s="14"/>
      <c r="J168" s="12" t="s">
        <v>73</v>
      </c>
      <c r="K168" s="15">
        <v>44386</v>
      </c>
      <c r="L168" s="14"/>
      <c r="M168" s="12" t="s">
        <v>26</v>
      </c>
      <c r="N168" s="12" t="s">
        <v>26</v>
      </c>
      <c r="O168" s="14"/>
      <c r="P168" s="14"/>
      <c r="Q168" s="10" t="str">
        <f t="shared" si="0"/>
        <v>junio</v>
      </c>
      <c r="R168" s="14"/>
      <c r="S168" s="14"/>
      <c r="T168" s="14"/>
    </row>
    <row r="169" spans="1:20" ht="16.5" customHeight="1">
      <c r="A169" s="11">
        <v>44385.632729837962</v>
      </c>
      <c r="B169" s="12" t="s">
        <v>74</v>
      </c>
      <c r="C169" s="12" t="s">
        <v>27</v>
      </c>
      <c r="D169" s="13" t="s">
        <v>136</v>
      </c>
      <c r="E169" s="12" t="s">
        <v>506</v>
      </c>
      <c r="F169" s="12" t="s">
        <v>282</v>
      </c>
      <c r="G169" s="12" t="s">
        <v>44</v>
      </c>
      <c r="H169" s="12" t="s">
        <v>507</v>
      </c>
      <c r="I169" s="14"/>
      <c r="J169" s="12" t="s">
        <v>84</v>
      </c>
      <c r="K169" s="15">
        <v>44400</v>
      </c>
      <c r="L169" s="14"/>
      <c r="M169" s="12" t="s">
        <v>26</v>
      </c>
      <c r="N169" s="12" t="s">
        <v>26</v>
      </c>
      <c r="O169" s="14"/>
      <c r="P169" s="14"/>
      <c r="Q169" s="10" t="str">
        <f t="shared" si="0"/>
        <v>junio</v>
      </c>
      <c r="R169" s="14"/>
      <c r="S169" s="14"/>
      <c r="T169" s="14"/>
    </row>
    <row r="170" spans="1:20" ht="16.5" customHeight="1">
      <c r="A170" s="11">
        <v>44385.705294965279</v>
      </c>
      <c r="B170" s="12" t="s">
        <v>328</v>
      </c>
      <c r="C170" s="12" t="s">
        <v>27</v>
      </c>
      <c r="D170" s="13" t="s">
        <v>71</v>
      </c>
      <c r="E170" s="12" t="s">
        <v>29</v>
      </c>
      <c r="F170" s="12" t="s">
        <v>20</v>
      </c>
      <c r="G170" s="12" t="s">
        <v>21</v>
      </c>
      <c r="H170" s="12" t="s">
        <v>508</v>
      </c>
      <c r="I170" s="14"/>
      <c r="J170" s="12" t="s">
        <v>46</v>
      </c>
      <c r="K170" s="15">
        <v>44386</v>
      </c>
      <c r="L170" s="12" t="s">
        <v>32</v>
      </c>
      <c r="M170" s="12" t="s">
        <v>26</v>
      </c>
      <c r="N170" s="12" t="s">
        <v>26</v>
      </c>
      <c r="O170" s="14"/>
      <c r="P170" s="14"/>
      <c r="Q170" s="10" t="str">
        <f t="shared" si="0"/>
        <v>junio</v>
      </c>
      <c r="R170" s="14"/>
      <c r="S170" s="14"/>
      <c r="T170" s="14"/>
    </row>
    <row r="171" spans="1:20" ht="16.5" customHeight="1">
      <c r="A171" s="11">
        <v>44386.450803842592</v>
      </c>
      <c r="B171" s="12" t="s">
        <v>74</v>
      </c>
      <c r="C171" s="12" t="s">
        <v>27</v>
      </c>
      <c r="D171" s="13" t="s">
        <v>53</v>
      </c>
      <c r="E171" s="12" t="s">
        <v>113</v>
      </c>
      <c r="F171" s="12" t="s">
        <v>55</v>
      </c>
      <c r="G171" s="12" t="s">
        <v>78</v>
      </c>
      <c r="H171" s="12" t="s">
        <v>509</v>
      </c>
      <c r="I171" s="16" t="s">
        <v>510</v>
      </c>
      <c r="J171" s="12" t="s">
        <v>68</v>
      </c>
      <c r="K171" s="15">
        <v>44386</v>
      </c>
      <c r="L171" s="12" t="s">
        <v>69</v>
      </c>
      <c r="M171" s="12" t="s">
        <v>26</v>
      </c>
      <c r="N171" s="12" t="s">
        <v>26</v>
      </c>
      <c r="O171" s="14"/>
      <c r="P171" s="14"/>
      <c r="Q171" s="10" t="str">
        <f t="shared" si="0"/>
        <v>junio</v>
      </c>
      <c r="R171" s="14"/>
      <c r="S171" s="14"/>
      <c r="T171" s="14"/>
    </row>
    <row r="172" spans="1:20" ht="15.75" customHeight="1">
      <c r="A172" s="11">
        <v>44386.567057245367</v>
      </c>
      <c r="B172" s="12" t="s">
        <v>41</v>
      </c>
      <c r="C172" s="12" t="s">
        <v>27</v>
      </c>
      <c r="D172" s="13" t="s">
        <v>71</v>
      </c>
      <c r="E172" s="12" t="s">
        <v>29</v>
      </c>
      <c r="F172" s="12" t="s">
        <v>20</v>
      </c>
      <c r="G172" s="12" t="s">
        <v>44</v>
      </c>
      <c r="H172" s="12" t="s">
        <v>511</v>
      </c>
      <c r="I172" s="14"/>
      <c r="J172" s="12" t="s">
        <v>48</v>
      </c>
      <c r="K172" s="15">
        <v>44389</v>
      </c>
      <c r="L172" s="12" t="s">
        <v>32</v>
      </c>
      <c r="M172" s="12" t="s">
        <v>26</v>
      </c>
      <c r="N172" s="12" t="s">
        <v>26</v>
      </c>
      <c r="O172" s="14"/>
      <c r="P172" s="14"/>
      <c r="Q172" s="10" t="str">
        <f t="shared" si="0"/>
        <v>junio</v>
      </c>
      <c r="R172" s="14"/>
      <c r="S172" s="14"/>
      <c r="T172" s="14"/>
    </row>
    <row r="173" spans="1:20" ht="12.75">
      <c r="A173" s="11">
        <v>44389.396763321754</v>
      </c>
      <c r="B173" s="12" t="s">
        <v>108</v>
      </c>
      <c r="C173" s="12" t="s">
        <v>27</v>
      </c>
      <c r="D173" s="13" t="s">
        <v>109</v>
      </c>
      <c r="E173" s="12" t="s">
        <v>109</v>
      </c>
      <c r="F173" s="12" t="s">
        <v>111</v>
      </c>
      <c r="G173" s="12" t="s">
        <v>512</v>
      </c>
      <c r="H173" s="12" t="s">
        <v>513</v>
      </c>
      <c r="I173" s="17" t="s">
        <v>514</v>
      </c>
      <c r="J173" s="12" t="s">
        <v>68</v>
      </c>
      <c r="K173" s="15">
        <v>44393</v>
      </c>
      <c r="L173" s="14"/>
      <c r="M173" s="12" t="s">
        <v>26</v>
      </c>
      <c r="N173" s="12" t="s">
        <v>26</v>
      </c>
      <c r="O173" s="14"/>
      <c r="P173" s="14"/>
      <c r="Q173" s="10" t="str">
        <f t="shared" si="0"/>
        <v>junio</v>
      </c>
      <c r="R173" s="14"/>
      <c r="S173" s="14"/>
      <c r="T173" s="14"/>
    </row>
    <row r="174" spans="1:20" ht="12.75">
      <c r="A174" s="11">
        <v>44389.641843819445</v>
      </c>
      <c r="B174" s="12" t="s">
        <v>108</v>
      </c>
      <c r="C174" s="12" t="s">
        <v>27</v>
      </c>
      <c r="D174" s="13" t="s">
        <v>136</v>
      </c>
      <c r="E174" s="12" t="s">
        <v>29</v>
      </c>
      <c r="F174" s="12" t="s">
        <v>20</v>
      </c>
      <c r="G174" s="12" t="s">
        <v>78</v>
      </c>
      <c r="H174" s="12" t="s">
        <v>515</v>
      </c>
      <c r="I174" s="14"/>
      <c r="J174" s="12" t="s">
        <v>202</v>
      </c>
      <c r="K174" s="15">
        <v>44384</v>
      </c>
      <c r="L174" s="14"/>
      <c r="M174" s="12" t="s">
        <v>26</v>
      </c>
      <c r="N174" s="12" t="s">
        <v>26</v>
      </c>
      <c r="O174" s="14"/>
      <c r="P174" s="14"/>
      <c r="Q174" s="10" t="str">
        <f t="shared" si="0"/>
        <v>junio</v>
      </c>
      <c r="R174" s="14"/>
      <c r="S174" s="14"/>
      <c r="T174" s="14"/>
    </row>
    <row r="175" spans="1:20" ht="12.75">
      <c r="A175" s="11">
        <v>44389.642670416666</v>
      </c>
      <c r="B175" s="12" t="s">
        <v>108</v>
      </c>
      <c r="C175" s="12" t="s">
        <v>27</v>
      </c>
      <c r="D175" s="13" t="s">
        <v>136</v>
      </c>
      <c r="E175" s="12" t="s">
        <v>263</v>
      </c>
      <c r="F175" s="12" t="s">
        <v>37</v>
      </c>
      <c r="G175" s="12" t="s">
        <v>78</v>
      </c>
      <c r="H175" s="12" t="s">
        <v>516</v>
      </c>
      <c r="I175" s="14"/>
      <c r="J175" s="12" t="s">
        <v>31</v>
      </c>
      <c r="K175" s="15">
        <v>44392</v>
      </c>
      <c r="L175" s="14"/>
      <c r="M175" s="12" t="s">
        <v>26</v>
      </c>
      <c r="N175" s="12" t="s">
        <v>26</v>
      </c>
      <c r="O175" s="14"/>
      <c r="P175" s="14"/>
      <c r="Q175" s="10" t="str">
        <f t="shared" si="0"/>
        <v>junio</v>
      </c>
      <c r="R175" s="14"/>
      <c r="S175" s="14"/>
      <c r="T175" s="14"/>
    </row>
    <row r="176" spans="1:20" ht="12.75">
      <c r="A176" s="11">
        <v>44389.643367118057</v>
      </c>
      <c r="B176" s="12" t="s">
        <v>108</v>
      </c>
      <c r="C176" s="12" t="s">
        <v>27</v>
      </c>
      <c r="D176" s="13" t="s">
        <v>136</v>
      </c>
      <c r="E176" s="12" t="s">
        <v>29</v>
      </c>
      <c r="F176" s="12" t="s">
        <v>20</v>
      </c>
      <c r="G176" s="12" t="s">
        <v>293</v>
      </c>
      <c r="H176" s="12" t="s">
        <v>517</v>
      </c>
      <c r="I176" s="14"/>
      <c r="J176" s="12" t="s">
        <v>202</v>
      </c>
      <c r="K176" s="15">
        <v>44385</v>
      </c>
      <c r="L176" s="14"/>
      <c r="M176" s="12" t="s">
        <v>26</v>
      </c>
      <c r="N176" s="12" t="s">
        <v>26</v>
      </c>
      <c r="O176" s="14"/>
      <c r="P176" s="14"/>
      <c r="Q176" s="10" t="str">
        <f t="shared" si="0"/>
        <v>junio</v>
      </c>
      <c r="R176" s="14"/>
      <c r="S176" s="14"/>
      <c r="T176" s="14"/>
    </row>
    <row r="177" spans="1:20" ht="16.5" customHeight="1">
      <c r="A177" s="11">
        <v>44390.354958888885</v>
      </c>
      <c r="B177" s="12" t="s">
        <v>41</v>
      </c>
      <c r="C177" s="12" t="s">
        <v>27</v>
      </c>
      <c r="D177" s="13" t="s">
        <v>518</v>
      </c>
      <c r="E177" s="12" t="s">
        <v>344</v>
      </c>
      <c r="F177" s="12" t="s">
        <v>100</v>
      </c>
      <c r="G177" s="12" t="s">
        <v>44</v>
      </c>
      <c r="H177" s="12" t="s">
        <v>519</v>
      </c>
      <c r="I177" s="16" t="s">
        <v>520</v>
      </c>
      <c r="J177" s="12" t="s">
        <v>213</v>
      </c>
      <c r="K177" s="15">
        <v>44407</v>
      </c>
      <c r="L177" s="12" t="s">
        <v>521</v>
      </c>
      <c r="M177" s="12" t="s">
        <v>26</v>
      </c>
      <c r="N177" s="12" t="s">
        <v>26</v>
      </c>
      <c r="O177" s="14"/>
      <c r="P177" s="14"/>
      <c r="Q177" s="10" t="str">
        <f t="shared" si="0"/>
        <v>junio</v>
      </c>
      <c r="R177" s="14"/>
      <c r="S177" s="14"/>
      <c r="T177" s="14"/>
    </row>
    <row r="178" spans="1:20" ht="12.75">
      <c r="A178" s="11">
        <v>44390.448390057871</v>
      </c>
      <c r="B178" s="12" t="s">
        <v>16</v>
      </c>
      <c r="C178" s="12" t="s">
        <v>27</v>
      </c>
      <c r="D178" s="13" t="s">
        <v>59</v>
      </c>
      <c r="E178" s="12" t="s">
        <v>60</v>
      </c>
      <c r="F178" s="12" t="s">
        <v>61</v>
      </c>
      <c r="G178" s="12" t="s">
        <v>78</v>
      </c>
      <c r="H178" s="12" t="s">
        <v>522</v>
      </c>
      <c r="I178" s="16" t="s">
        <v>523</v>
      </c>
      <c r="J178" s="12" t="s">
        <v>84</v>
      </c>
      <c r="K178" s="15">
        <v>44391</v>
      </c>
      <c r="L178" s="12" t="s">
        <v>524</v>
      </c>
      <c r="M178" s="12" t="s">
        <v>26</v>
      </c>
      <c r="N178" s="12" t="s">
        <v>26</v>
      </c>
      <c r="O178" s="14"/>
      <c r="P178" s="14"/>
      <c r="Q178" s="10" t="str">
        <f t="shared" si="0"/>
        <v>junio</v>
      </c>
      <c r="R178" s="14"/>
      <c r="S178" s="14"/>
      <c r="T178" s="14"/>
    </row>
    <row r="179" spans="1:20" ht="12.75">
      <c r="A179" s="11">
        <v>44390.453106273148</v>
      </c>
      <c r="B179" s="12" t="s">
        <v>74</v>
      </c>
      <c r="C179" s="12" t="s">
        <v>27</v>
      </c>
      <c r="D179" s="13" t="s">
        <v>53</v>
      </c>
      <c r="E179" s="12" t="s">
        <v>113</v>
      </c>
      <c r="F179" s="12" t="s">
        <v>55</v>
      </c>
      <c r="G179" s="12" t="s">
        <v>78</v>
      </c>
      <c r="H179" s="12" t="s">
        <v>525</v>
      </c>
      <c r="I179" s="16" t="s">
        <v>526</v>
      </c>
      <c r="J179" s="12" t="s">
        <v>202</v>
      </c>
      <c r="K179" s="15">
        <v>44393</v>
      </c>
      <c r="L179" s="12" t="s">
        <v>25</v>
      </c>
      <c r="M179" s="12" t="s">
        <v>26</v>
      </c>
      <c r="N179" s="12" t="s">
        <v>26</v>
      </c>
      <c r="O179" s="14"/>
      <c r="P179" s="14"/>
      <c r="Q179" s="10" t="str">
        <f t="shared" si="0"/>
        <v>junio</v>
      </c>
      <c r="R179" s="14"/>
      <c r="S179" s="14"/>
      <c r="T179" s="14"/>
    </row>
    <row r="180" spans="1:20" ht="12.75">
      <c r="A180" s="11">
        <v>44390.457648240743</v>
      </c>
      <c r="B180" s="12" t="s">
        <v>16</v>
      </c>
      <c r="C180" s="12" t="s">
        <v>27</v>
      </c>
      <c r="D180" s="13" t="s">
        <v>53</v>
      </c>
      <c r="E180" s="12" t="s">
        <v>113</v>
      </c>
      <c r="F180" s="12" t="s">
        <v>55</v>
      </c>
      <c r="G180" s="12" t="s">
        <v>527</v>
      </c>
      <c r="H180" s="12" t="s">
        <v>528</v>
      </c>
      <c r="I180" s="14"/>
      <c r="J180" s="12" t="s">
        <v>529</v>
      </c>
      <c r="K180" s="15">
        <v>44391</v>
      </c>
      <c r="L180" s="12" t="s">
        <v>488</v>
      </c>
      <c r="M180" s="12" t="s">
        <v>26</v>
      </c>
      <c r="N180" s="12" t="s">
        <v>26</v>
      </c>
      <c r="O180" s="14"/>
      <c r="P180" s="14"/>
      <c r="Q180" s="10" t="str">
        <f t="shared" si="0"/>
        <v>junio</v>
      </c>
      <c r="R180" s="14"/>
      <c r="S180" s="14"/>
      <c r="T180" s="14"/>
    </row>
    <row r="181" spans="1:20" ht="12.75">
      <c r="A181" s="11">
        <v>44391.395261412035</v>
      </c>
      <c r="B181" s="12" t="s">
        <v>16</v>
      </c>
      <c r="C181" s="12" t="s">
        <v>27</v>
      </c>
      <c r="D181" s="13" t="s">
        <v>92</v>
      </c>
      <c r="E181" s="12" t="s">
        <v>92</v>
      </c>
      <c r="F181" s="12" t="s">
        <v>94</v>
      </c>
      <c r="G181" s="12" t="s">
        <v>78</v>
      </c>
      <c r="H181" s="12" t="s">
        <v>530</v>
      </c>
      <c r="I181" s="16" t="s">
        <v>531</v>
      </c>
      <c r="J181" s="12" t="s">
        <v>84</v>
      </c>
      <c r="K181" s="15">
        <v>44392</v>
      </c>
      <c r="L181" s="12" t="s">
        <v>532</v>
      </c>
      <c r="M181" s="12" t="s">
        <v>26</v>
      </c>
      <c r="N181" s="12" t="s">
        <v>26</v>
      </c>
      <c r="O181" s="14"/>
      <c r="P181" s="14"/>
      <c r="Q181" s="10" t="str">
        <f t="shared" si="0"/>
        <v>junio</v>
      </c>
      <c r="R181" s="14"/>
      <c r="S181" s="14"/>
      <c r="T181" s="14"/>
    </row>
    <row r="182" spans="1:20" ht="12.75">
      <c r="A182" s="11">
        <v>44391.508682372689</v>
      </c>
      <c r="B182" s="12" t="s">
        <v>41</v>
      </c>
      <c r="C182" s="12" t="s">
        <v>27</v>
      </c>
      <c r="D182" s="13" t="s">
        <v>136</v>
      </c>
      <c r="E182" s="12" t="s">
        <v>533</v>
      </c>
      <c r="F182" s="12" t="s">
        <v>100</v>
      </c>
      <c r="G182" s="12" t="s">
        <v>21</v>
      </c>
      <c r="H182" s="12" t="s">
        <v>534</v>
      </c>
      <c r="I182" s="14"/>
      <c r="J182" s="12" t="s">
        <v>202</v>
      </c>
      <c r="K182" s="15">
        <v>44392</v>
      </c>
      <c r="L182" s="14"/>
      <c r="M182" s="12" t="s">
        <v>26</v>
      </c>
      <c r="N182" s="12" t="s">
        <v>26</v>
      </c>
      <c r="O182" s="14"/>
      <c r="P182" s="14"/>
      <c r="Q182" s="10" t="str">
        <f t="shared" si="0"/>
        <v>junio</v>
      </c>
      <c r="R182" s="14"/>
      <c r="S182" s="14"/>
      <c r="T182" s="14"/>
    </row>
    <row r="183" spans="1:20" ht="12.75">
      <c r="A183" s="11">
        <v>44391.62452662037</v>
      </c>
      <c r="B183" s="12" t="s">
        <v>41</v>
      </c>
      <c r="C183" s="12" t="s">
        <v>27</v>
      </c>
      <c r="D183" s="13" t="s">
        <v>88</v>
      </c>
      <c r="E183" s="12" t="s">
        <v>535</v>
      </c>
      <c r="F183" s="12" t="s">
        <v>43</v>
      </c>
      <c r="G183" s="12" t="s">
        <v>437</v>
      </c>
      <c r="H183" s="12" t="s">
        <v>536</v>
      </c>
      <c r="I183" s="17" t="s">
        <v>537</v>
      </c>
      <c r="J183" s="12" t="s">
        <v>46</v>
      </c>
      <c r="K183" s="15">
        <v>44396</v>
      </c>
      <c r="L183" s="12" t="s">
        <v>69</v>
      </c>
      <c r="M183" s="12" t="s">
        <v>26</v>
      </c>
      <c r="N183" s="12" t="s">
        <v>26</v>
      </c>
      <c r="O183" s="14"/>
      <c r="P183" s="14"/>
      <c r="Q183" s="10" t="str">
        <f t="shared" si="0"/>
        <v>junio</v>
      </c>
      <c r="R183" s="14"/>
      <c r="S183" s="14"/>
      <c r="T183" s="14"/>
    </row>
    <row r="184" spans="1:20" ht="17.25" customHeight="1">
      <c r="A184" s="11">
        <v>44392.44143929398</v>
      </c>
      <c r="B184" s="12" t="s">
        <v>328</v>
      </c>
      <c r="C184" s="12" t="s">
        <v>27</v>
      </c>
      <c r="D184" s="13" t="s">
        <v>71</v>
      </c>
      <c r="E184" s="12" t="s">
        <v>120</v>
      </c>
      <c r="F184" s="12" t="s">
        <v>20</v>
      </c>
      <c r="G184" s="12" t="s">
        <v>21</v>
      </c>
      <c r="H184" s="12" t="s">
        <v>538</v>
      </c>
      <c r="I184" s="14"/>
      <c r="J184" s="12" t="s">
        <v>48</v>
      </c>
      <c r="K184" s="15">
        <v>44398</v>
      </c>
      <c r="L184" s="14"/>
      <c r="M184" s="12" t="s">
        <v>26</v>
      </c>
      <c r="N184" s="12" t="s">
        <v>26</v>
      </c>
      <c r="O184" s="14"/>
      <c r="P184" s="14"/>
      <c r="Q184" s="10" t="str">
        <f t="shared" si="0"/>
        <v>junio</v>
      </c>
      <c r="R184" s="14"/>
      <c r="S184" s="14"/>
      <c r="T184" s="14"/>
    </row>
    <row r="185" spans="1:20" ht="18" customHeight="1">
      <c r="A185" s="11">
        <v>44392.449417222218</v>
      </c>
      <c r="B185" s="12" t="s">
        <v>41</v>
      </c>
      <c r="C185" s="12" t="s">
        <v>27</v>
      </c>
      <c r="D185" s="13" t="s">
        <v>71</v>
      </c>
      <c r="E185" s="12" t="s">
        <v>29</v>
      </c>
      <c r="F185" s="12" t="s">
        <v>20</v>
      </c>
      <c r="G185" s="12" t="s">
        <v>44</v>
      </c>
      <c r="H185" s="12" t="s">
        <v>539</v>
      </c>
      <c r="I185" s="14"/>
      <c r="J185" s="12" t="s">
        <v>202</v>
      </c>
      <c r="K185" s="15">
        <v>44393</v>
      </c>
      <c r="L185" s="14"/>
      <c r="M185" s="12" t="s">
        <v>26</v>
      </c>
      <c r="N185" s="12" t="s">
        <v>26</v>
      </c>
      <c r="O185" s="14"/>
      <c r="P185" s="14"/>
      <c r="Q185" s="10" t="str">
        <f t="shared" si="0"/>
        <v>junio</v>
      </c>
      <c r="R185" s="14"/>
      <c r="S185" s="14"/>
      <c r="T185" s="14"/>
    </row>
    <row r="186" spans="1:20" ht="18.75" customHeight="1">
      <c r="A186" s="11">
        <v>44392.472036874999</v>
      </c>
      <c r="B186" s="12" t="s">
        <v>33</v>
      </c>
      <c r="C186" s="12" t="s">
        <v>27</v>
      </c>
      <c r="D186" s="13" t="s">
        <v>540</v>
      </c>
      <c r="E186" s="12" t="s">
        <v>541</v>
      </c>
      <c r="F186" s="12" t="s">
        <v>542</v>
      </c>
      <c r="G186" s="12" t="s">
        <v>21</v>
      </c>
      <c r="H186" s="12" t="s">
        <v>543</v>
      </c>
      <c r="I186" s="14"/>
      <c r="J186" s="12" t="s">
        <v>73</v>
      </c>
      <c r="K186" s="15">
        <v>44392</v>
      </c>
      <c r="L186" s="12" t="s">
        <v>544</v>
      </c>
      <c r="M186" s="12" t="s">
        <v>26</v>
      </c>
      <c r="N186" s="12" t="s">
        <v>26</v>
      </c>
      <c r="O186" s="14"/>
      <c r="P186" s="14"/>
      <c r="Q186" s="10" t="str">
        <f t="shared" si="0"/>
        <v>junio</v>
      </c>
      <c r="R186" s="14"/>
      <c r="S186" s="14"/>
      <c r="T186" s="14"/>
    </row>
    <row r="187" spans="1:20" ht="19.5" customHeight="1">
      <c r="A187" s="11">
        <v>44392.483953101852</v>
      </c>
      <c r="B187" s="12" t="s">
        <v>74</v>
      </c>
      <c r="C187" s="12" t="s">
        <v>27</v>
      </c>
      <c r="D187" s="13" t="s">
        <v>53</v>
      </c>
      <c r="E187" s="12" t="s">
        <v>113</v>
      </c>
      <c r="F187" s="12" t="s">
        <v>55</v>
      </c>
      <c r="G187" s="12" t="s">
        <v>78</v>
      </c>
      <c r="H187" s="17" t="s">
        <v>545</v>
      </c>
      <c r="I187" s="16" t="s">
        <v>546</v>
      </c>
      <c r="J187" s="12" t="s">
        <v>40</v>
      </c>
      <c r="K187" s="15">
        <v>44393</v>
      </c>
      <c r="L187" s="12" t="s">
        <v>25</v>
      </c>
      <c r="M187" s="12" t="s">
        <v>26</v>
      </c>
      <c r="N187" s="12" t="s">
        <v>26</v>
      </c>
      <c r="O187" s="14"/>
      <c r="P187" s="14"/>
      <c r="Q187" s="10" t="str">
        <f t="shared" si="0"/>
        <v>junio</v>
      </c>
      <c r="R187" s="14"/>
      <c r="S187" s="14"/>
      <c r="T187" s="14"/>
    </row>
    <row r="188" spans="1:20" ht="18" customHeight="1">
      <c r="A188" s="11">
        <v>44392.593797256945</v>
      </c>
      <c r="B188" s="12" t="s">
        <v>74</v>
      </c>
      <c r="C188" s="12" t="s">
        <v>27</v>
      </c>
      <c r="D188" s="13" t="s">
        <v>53</v>
      </c>
      <c r="E188" s="12" t="s">
        <v>113</v>
      </c>
      <c r="F188" s="12" t="s">
        <v>55</v>
      </c>
      <c r="G188" s="12" t="s">
        <v>78</v>
      </c>
      <c r="H188" s="17" t="s">
        <v>547</v>
      </c>
      <c r="I188" s="16" t="s">
        <v>548</v>
      </c>
      <c r="J188" s="12" t="s">
        <v>68</v>
      </c>
      <c r="K188" s="15">
        <v>44393</v>
      </c>
      <c r="L188" s="12" t="s">
        <v>435</v>
      </c>
      <c r="M188" s="12" t="s">
        <v>26</v>
      </c>
      <c r="N188" s="12" t="s">
        <v>26</v>
      </c>
      <c r="O188" s="14"/>
      <c r="P188" s="14"/>
      <c r="Q188" s="10" t="str">
        <f t="shared" si="0"/>
        <v>junio</v>
      </c>
      <c r="R188" s="14"/>
      <c r="S188" s="14"/>
      <c r="T188" s="14"/>
    </row>
    <row r="189" spans="1:20" ht="18" customHeight="1">
      <c r="A189" s="11">
        <v>44392.599130416667</v>
      </c>
      <c r="B189" s="12" t="s">
        <v>74</v>
      </c>
      <c r="C189" s="12" t="s">
        <v>27</v>
      </c>
      <c r="D189" s="13" t="s">
        <v>53</v>
      </c>
      <c r="E189" s="12" t="s">
        <v>113</v>
      </c>
      <c r="F189" s="12" t="s">
        <v>55</v>
      </c>
      <c r="G189" s="12" t="s">
        <v>78</v>
      </c>
      <c r="H189" s="12" t="s">
        <v>549</v>
      </c>
      <c r="I189" s="16" t="s">
        <v>550</v>
      </c>
      <c r="J189" s="12" t="s">
        <v>84</v>
      </c>
      <c r="K189" s="15">
        <v>44393</v>
      </c>
      <c r="L189" s="12" t="s">
        <v>69</v>
      </c>
      <c r="M189" s="12" t="s">
        <v>26</v>
      </c>
      <c r="N189" s="12" t="s">
        <v>26</v>
      </c>
      <c r="O189" s="14"/>
      <c r="P189" s="14"/>
      <c r="Q189" s="10" t="str">
        <f t="shared" si="0"/>
        <v>junio</v>
      </c>
      <c r="R189" s="14"/>
      <c r="S189" s="14"/>
      <c r="T189" s="14"/>
    </row>
    <row r="190" spans="1:20" ht="18.75" customHeight="1">
      <c r="A190" s="11">
        <v>44392.618353854166</v>
      </c>
      <c r="B190" s="12" t="s">
        <v>74</v>
      </c>
      <c r="C190" s="12" t="s">
        <v>27</v>
      </c>
      <c r="D190" s="13" t="s">
        <v>53</v>
      </c>
      <c r="E190" s="12" t="s">
        <v>113</v>
      </c>
      <c r="F190" s="12" t="s">
        <v>55</v>
      </c>
      <c r="G190" s="12" t="s">
        <v>78</v>
      </c>
      <c r="H190" s="17" t="s">
        <v>551</v>
      </c>
      <c r="I190" s="16" t="s">
        <v>552</v>
      </c>
      <c r="J190" s="12" t="s">
        <v>73</v>
      </c>
      <c r="K190" s="15">
        <v>44393</v>
      </c>
      <c r="L190" s="12" t="s">
        <v>435</v>
      </c>
      <c r="M190" s="12" t="s">
        <v>26</v>
      </c>
      <c r="N190" s="12" t="s">
        <v>26</v>
      </c>
      <c r="O190" s="14"/>
      <c r="P190" s="14"/>
      <c r="Q190" s="10" t="str">
        <f t="shared" si="0"/>
        <v>junio</v>
      </c>
      <c r="R190" s="14"/>
      <c r="S190" s="14"/>
      <c r="T190" s="14"/>
    </row>
    <row r="191" spans="1:20" ht="18.75" customHeight="1">
      <c r="A191" s="11">
        <v>44393.462659537036</v>
      </c>
      <c r="B191" s="12" t="s">
        <v>41</v>
      </c>
      <c r="C191" s="12" t="s">
        <v>27</v>
      </c>
      <c r="D191" s="12" t="s">
        <v>75</v>
      </c>
      <c r="E191" s="12" t="s">
        <v>553</v>
      </c>
      <c r="F191" s="12" t="s">
        <v>77</v>
      </c>
      <c r="G191" s="12" t="s">
        <v>78</v>
      </c>
      <c r="H191" s="12" t="s">
        <v>554</v>
      </c>
      <c r="I191" s="14"/>
      <c r="J191" s="12" t="s">
        <v>84</v>
      </c>
      <c r="K191" s="15">
        <v>44398</v>
      </c>
      <c r="L191" s="14"/>
      <c r="M191" s="12" t="s">
        <v>26</v>
      </c>
      <c r="N191" s="12" t="s">
        <v>26</v>
      </c>
      <c r="O191" s="14"/>
      <c r="P191" s="14"/>
      <c r="Q191" s="10" t="str">
        <f t="shared" si="0"/>
        <v>junio</v>
      </c>
      <c r="R191" s="14"/>
      <c r="S191" s="14"/>
      <c r="T191" s="14"/>
    </row>
    <row r="192" spans="1:20" ht="12.75">
      <c r="A192" s="11">
        <v>44393.484085347227</v>
      </c>
      <c r="B192" s="12" t="s">
        <v>41</v>
      </c>
      <c r="C192" s="12" t="s">
        <v>27</v>
      </c>
      <c r="D192" s="13" t="s">
        <v>314</v>
      </c>
      <c r="E192" s="12" t="s">
        <v>555</v>
      </c>
      <c r="F192" s="12" t="s">
        <v>298</v>
      </c>
      <c r="G192" s="12" t="s">
        <v>21</v>
      </c>
      <c r="H192" s="12" t="s">
        <v>556</v>
      </c>
      <c r="I192" s="17" t="s">
        <v>557</v>
      </c>
      <c r="J192" s="12" t="s">
        <v>68</v>
      </c>
      <c r="K192" s="15">
        <v>44393</v>
      </c>
      <c r="L192" s="14"/>
      <c r="M192" s="12" t="s">
        <v>26</v>
      </c>
      <c r="N192" s="12" t="s">
        <v>26</v>
      </c>
      <c r="O192" s="14"/>
      <c r="P192" s="14"/>
      <c r="Q192" s="10" t="str">
        <f t="shared" si="0"/>
        <v>junio</v>
      </c>
      <c r="R192" s="14"/>
      <c r="S192" s="14"/>
      <c r="T192" s="14"/>
    </row>
    <row r="193" spans="1:20" ht="18" customHeight="1">
      <c r="A193" s="11">
        <v>44393.610637025464</v>
      </c>
      <c r="B193" s="12" t="s">
        <v>74</v>
      </c>
      <c r="C193" s="12" t="s">
        <v>27</v>
      </c>
      <c r="D193" s="13" t="s">
        <v>53</v>
      </c>
      <c r="E193" s="12" t="s">
        <v>113</v>
      </c>
      <c r="F193" s="12" t="s">
        <v>55</v>
      </c>
      <c r="G193" s="12" t="s">
        <v>78</v>
      </c>
      <c r="H193" s="17" t="s">
        <v>558</v>
      </c>
      <c r="I193" s="14"/>
      <c r="J193" s="12" t="s">
        <v>68</v>
      </c>
      <c r="K193" s="15">
        <v>44393</v>
      </c>
      <c r="L193" s="12" t="s">
        <v>25</v>
      </c>
      <c r="M193" s="12" t="s">
        <v>26</v>
      </c>
      <c r="N193" s="12" t="s">
        <v>26</v>
      </c>
      <c r="O193" s="14"/>
      <c r="P193" s="14"/>
      <c r="Q193" s="10" t="str">
        <f t="shared" si="0"/>
        <v>junio</v>
      </c>
      <c r="R193" s="14"/>
      <c r="S193" s="14"/>
      <c r="T193" s="14"/>
    </row>
    <row r="194" spans="1:20" ht="18.75" customHeight="1">
      <c r="A194" s="11">
        <v>44394.995816817129</v>
      </c>
      <c r="B194" s="12" t="s">
        <v>16</v>
      </c>
      <c r="C194" s="12" t="s">
        <v>27</v>
      </c>
      <c r="D194" s="13" t="s">
        <v>53</v>
      </c>
      <c r="E194" s="12" t="s">
        <v>113</v>
      </c>
      <c r="F194" s="12" t="s">
        <v>55</v>
      </c>
      <c r="G194" s="12" t="s">
        <v>559</v>
      </c>
      <c r="H194" s="12" t="s">
        <v>560</v>
      </c>
      <c r="I194" s="17" t="s">
        <v>561</v>
      </c>
      <c r="J194" s="12" t="s">
        <v>562</v>
      </c>
      <c r="K194" s="15">
        <v>44396</v>
      </c>
      <c r="L194" s="12" t="s">
        <v>563</v>
      </c>
      <c r="M194" s="12" t="s">
        <v>26</v>
      </c>
      <c r="N194" s="12" t="s">
        <v>26</v>
      </c>
      <c r="O194" s="14"/>
      <c r="P194" s="14"/>
      <c r="Q194" s="10" t="str">
        <f t="shared" si="0"/>
        <v>junio</v>
      </c>
      <c r="R194" s="14"/>
      <c r="S194" s="14"/>
      <c r="T194" s="14"/>
    </row>
    <row r="195" spans="1:20" ht="18.75" customHeight="1">
      <c r="A195" s="11">
        <v>44395.013491851852</v>
      </c>
      <c r="B195" s="12" t="s">
        <v>74</v>
      </c>
      <c r="C195" s="12" t="s">
        <v>27</v>
      </c>
      <c r="D195" s="13" t="s">
        <v>53</v>
      </c>
      <c r="E195" s="12" t="s">
        <v>113</v>
      </c>
      <c r="F195" s="12" t="s">
        <v>55</v>
      </c>
      <c r="G195" s="12" t="s">
        <v>78</v>
      </c>
      <c r="H195" s="12" t="s">
        <v>564</v>
      </c>
      <c r="I195" s="14"/>
      <c r="J195" s="12" t="s">
        <v>343</v>
      </c>
      <c r="K195" s="15">
        <v>44400</v>
      </c>
      <c r="L195" s="12" t="s">
        <v>488</v>
      </c>
      <c r="M195" s="12" t="s">
        <v>26</v>
      </c>
      <c r="N195" s="12" t="s">
        <v>26</v>
      </c>
      <c r="O195" s="14"/>
      <c r="P195" s="14"/>
      <c r="Q195" s="10" t="str">
        <f t="shared" si="0"/>
        <v>junio</v>
      </c>
      <c r="R195" s="14"/>
      <c r="S195" s="14"/>
      <c r="T195" s="14"/>
    </row>
    <row r="196" spans="1:20" ht="18.75" customHeight="1">
      <c r="A196" s="11">
        <v>44396.471441030095</v>
      </c>
      <c r="B196" s="12" t="s">
        <v>16</v>
      </c>
      <c r="C196" s="12" t="s">
        <v>27</v>
      </c>
      <c r="D196" s="13" t="s">
        <v>104</v>
      </c>
      <c r="E196" s="12" t="s">
        <v>565</v>
      </c>
      <c r="F196" s="12" t="s">
        <v>43</v>
      </c>
      <c r="G196" s="12" t="s">
        <v>566</v>
      </c>
      <c r="H196" s="17" t="s">
        <v>567</v>
      </c>
      <c r="I196" s="16" t="s">
        <v>568</v>
      </c>
      <c r="J196" s="12" t="s">
        <v>48</v>
      </c>
      <c r="K196" s="15">
        <v>44398</v>
      </c>
      <c r="L196" s="12" t="s">
        <v>569</v>
      </c>
      <c r="M196" s="12" t="s">
        <v>26</v>
      </c>
      <c r="N196" s="12" t="s">
        <v>26</v>
      </c>
      <c r="O196" s="14"/>
      <c r="P196" s="14"/>
      <c r="Q196" s="10" t="str">
        <f t="shared" si="0"/>
        <v>junio</v>
      </c>
      <c r="R196" s="14"/>
      <c r="S196" s="14"/>
      <c r="T196" s="14"/>
    </row>
    <row r="197" spans="1:20" ht="12.75">
      <c r="A197" s="11">
        <v>44396.587068611116</v>
      </c>
      <c r="B197" s="12" t="s">
        <v>41</v>
      </c>
      <c r="C197" s="12" t="s">
        <v>27</v>
      </c>
      <c r="D197" s="13" t="s">
        <v>59</v>
      </c>
      <c r="E197" s="12" t="s">
        <v>60</v>
      </c>
      <c r="F197" s="12" t="s">
        <v>61</v>
      </c>
      <c r="G197" s="12" t="s">
        <v>21</v>
      </c>
      <c r="H197" s="12" t="s">
        <v>570</v>
      </c>
      <c r="I197" s="16" t="s">
        <v>571</v>
      </c>
      <c r="J197" s="12" t="s">
        <v>46</v>
      </c>
      <c r="K197" s="15">
        <v>44398</v>
      </c>
      <c r="L197" s="14"/>
      <c r="M197" s="12" t="s">
        <v>26</v>
      </c>
      <c r="N197" s="12" t="s">
        <v>26</v>
      </c>
      <c r="O197" s="14"/>
      <c r="P197" s="14"/>
      <c r="Q197" s="10" t="str">
        <f t="shared" si="0"/>
        <v>junio</v>
      </c>
      <c r="R197" s="14"/>
      <c r="S197" s="14"/>
      <c r="T197" s="14"/>
    </row>
    <row r="198" spans="1:20" ht="12.75">
      <c r="A198" s="11">
        <v>44396.599500405093</v>
      </c>
      <c r="B198" s="12" t="s">
        <v>41</v>
      </c>
      <c r="C198" s="12" t="s">
        <v>27</v>
      </c>
      <c r="D198" s="12" t="s">
        <v>75</v>
      </c>
      <c r="E198" s="12" t="s">
        <v>76</v>
      </c>
      <c r="F198" s="12" t="s">
        <v>77</v>
      </c>
      <c r="G198" s="12" t="s">
        <v>44</v>
      </c>
      <c r="H198" s="12" t="s">
        <v>572</v>
      </c>
      <c r="I198" s="17" t="s">
        <v>573</v>
      </c>
      <c r="J198" s="12" t="s">
        <v>84</v>
      </c>
      <c r="K198" s="15">
        <v>44407</v>
      </c>
      <c r="L198" s="14"/>
      <c r="M198" s="12" t="s">
        <v>26</v>
      </c>
      <c r="N198" s="12" t="s">
        <v>26</v>
      </c>
      <c r="O198" s="14"/>
      <c r="P198" s="14"/>
      <c r="Q198" s="10" t="str">
        <f t="shared" si="0"/>
        <v>junio</v>
      </c>
      <c r="R198" s="14"/>
      <c r="S198" s="14"/>
      <c r="T198" s="14"/>
    </row>
    <row r="199" spans="1:20" ht="17.25" customHeight="1">
      <c r="A199" s="11">
        <v>44396.617513032412</v>
      </c>
      <c r="B199" s="12" t="s">
        <v>74</v>
      </c>
      <c r="C199" s="12" t="s">
        <v>27</v>
      </c>
      <c r="D199" s="12" t="s">
        <v>75</v>
      </c>
      <c r="E199" s="12" t="s">
        <v>574</v>
      </c>
      <c r="F199" s="12" t="s">
        <v>77</v>
      </c>
      <c r="G199" s="12" t="s">
        <v>44</v>
      </c>
      <c r="H199" s="12" t="s">
        <v>575</v>
      </c>
      <c r="I199" s="14"/>
      <c r="J199" s="12" t="s">
        <v>84</v>
      </c>
      <c r="K199" s="15">
        <v>44410</v>
      </c>
      <c r="L199" s="14"/>
      <c r="M199" s="12" t="s">
        <v>26</v>
      </c>
      <c r="N199" s="12" t="s">
        <v>26</v>
      </c>
      <c r="O199" s="14"/>
      <c r="P199" s="14"/>
      <c r="Q199" s="10" t="str">
        <f t="shared" si="0"/>
        <v>junio</v>
      </c>
      <c r="R199" s="14"/>
      <c r="S199" s="14"/>
      <c r="T199" s="14"/>
    </row>
    <row r="200" spans="1:20" ht="18" customHeight="1">
      <c r="A200" s="11">
        <v>44396.630772118056</v>
      </c>
      <c r="B200" s="12" t="s">
        <v>16</v>
      </c>
      <c r="C200" s="12" t="s">
        <v>27</v>
      </c>
      <c r="D200" s="12" t="s">
        <v>75</v>
      </c>
      <c r="E200" s="12" t="s">
        <v>553</v>
      </c>
      <c r="F200" s="12" t="s">
        <v>77</v>
      </c>
      <c r="G200" s="12" t="s">
        <v>78</v>
      </c>
      <c r="H200" s="12" t="s">
        <v>576</v>
      </c>
      <c r="I200" s="17" t="s">
        <v>577</v>
      </c>
      <c r="J200" s="12" t="s">
        <v>84</v>
      </c>
      <c r="K200" s="15">
        <v>44412</v>
      </c>
      <c r="L200" s="14"/>
      <c r="M200" s="12" t="s">
        <v>26</v>
      </c>
      <c r="N200" s="12" t="s">
        <v>26</v>
      </c>
      <c r="O200" s="14"/>
      <c r="P200" s="14"/>
      <c r="Q200" s="10" t="str">
        <f t="shared" si="0"/>
        <v>junio</v>
      </c>
      <c r="R200" s="14"/>
      <c r="S200" s="14"/>
      <c r="T200" s="14"/>
    </row>
    <row r="201" spans="1:20" ht="12.75">
      <c r="A201" s="11">
        <v>44396.638827592593</v>
      </c>
      <c r="B201" s="12" t="s">
        <v>41</v>
      </c>
      <c r="C201" s="12" t="s">
        <v>27</v>
      </c>
      <c r="D201" s="12" t="s">
        <v>75</v>
      </c>
      <c r="E201" s="12" t="s">
        <v>76</v>
      </c>
      <c r="F201" s="12" t="s">
        <v>77</v>
      </c>
      <c r="G201" s="12" t="s">
        <v>44</v>
      </c>
      <c r="H201" s="12" t="s">
        <v>578</v>
      </c>
      <c r="I201" s="17" t="s">
        <v>579</v>
      </c>
      <c r="J201" s="12" t="s">
        <v>84</v>
      </c>
      <c r="K201" s="15">
        <v>44403</v>
      </c>
      <c r="L201" s="14"/>
      <c r="M201" s="12" t="s">
        <v>26</v>
      </c>
      <c r="N201" s="12" t="s">
        <v>26</v>
      </c>
      <c r="O201" s="14"/>
      <c r="P201" s="14"/>
      <c r="Q201" s="10" t="str">
        <f t="shared" si="0"/>
        <v>junio</v>
      </c>
      <c r="R201" s="14"/>
      <c r="S201" s="14"/>
      <c r="T201" s="14"/>
    </row>
    <row r="202" spans="1:20" ht="17.25" customHeight="1">
      <c r="A202" s="11">
        <v>44396.665094212964</v>
      </c>
      <c r="B202" s="12" t="s">
        <v>328</v>
      </c>
      <c r="C202" s="12" t="s">
        <v>27</v>
      </c>
      <c r="D202" s="13" t="s">
        <v>92</v>
      </c>
      <c r="E202" s="12" t="s">
        <v>580</v>
      </c>
      <c r="F202" s="12" t="s">
        <v>94</v>
      </c>
      <c r="G202" s="12" t="s">
        <v>44</v>
      </c>
      <c r="H202" s="12" t="s">
        <v>581</v>
      </c>
      <c r="I202" s="16" t="s">
        <v>582</v>
      </c>
      <c r="J202" s="12" t="s">
        <v>583</v>
      </c>
      <c r="K202" s="15">
        <v>44399</v>
      </c>
      <c r="L202" s="14"/>
      <c r="M202" s="12" t="s">
        <v>26</v>
      </c>
      <c r="N202" s="12" t="s">
        <v>26</v>
      </c>
      <c r="O202" s="14"/>
      <c r="P202" s="14"/>
      <c r="Q202" s="10" t="str">
        <f t="shared" si="0"/>
        <v>junio</v>
      </c>
      <c r="R202" s="14"/>
      <c r="S202" s="14"/>
      <c r="T202" s="14"/>
    </row>
    <row r="203" spans="1:20" ht="12.75">
      <c r="A203" s="11">
        <v>44398.400059236112</v>
      </c>
      <c r="B203" s="12" t="s">
        <v>108</v>
      </c>
      <c r="C203" s="12" t="s">
        <v>27</v>
      </c>
      <c r="D203" s="13" t="s">
        <v>18</v>
      </c>
      <c r="E203" s="12" t="s">
        <v>225</v>
      </c>
      <c r="F203" s="12" t="s">
        <v>43</v>
      </c>
      <c r="G203" s="12" t="s">
        <v>38</v>
      </c>
      <c r="H203" s="12" t="s">
        <v>584</v>
      </c>
      <c r="I203" s="14"/>
      <c r="J203" s="12" t="s">
        <v>46</v>
      </c>
      <c r="K203" s="15">
        <v>44407</v>
      </c>
      <c r="L203" s="14"/>
      <c r="M203" s="12" t="s">
        <v>26</v>
      </c>
      <c r="N203" s="12" t="s">
        <v>26</v>
      </c>
      <c r="O203" s="14"/>
      <c r="P203" s="14"/>
      <c r="Q203" s="10" t="str">
        <f t="shared" si="0"/>
        <v>junio</v>
      </c>
      <c r="R203" s="14"/>
      <c r="S203" s="14"/>
      <c r="T203" s="14"/>
    </row>
    <row r="204" spans="1:20" ht="12.75">
      <c r="A204" s="11">
        <v>44398.4415356713</v>
      </c>
      <c r="B204" s="12" t="s">
        <v>108</v>
      </c>
      <c r="C204" s="12" t="s">
        <v>27</v>
      </c>
      <c r="D204" s="13" t="s">
        <v>18</v>
      </c>
      <c r="E204" s="12" t="s">
        <v>29</v>
      </c>
      <c r="F204" s="12" t="s">
        <v>20</v>
      </c>
      <c r="G204" s="12" t="s">
        <v>38</v>
      </c>
      <c r="H204" s="12" t="s">
        <v>585</v>
      </c>
      <c r="I204" s="14"/>
      <c r="J204" s="12" t="s">
        <v>84</v>
      </c>
      <c r="K204" s="15">
        <v>44398</v>
      </c>
      <c r="L204" s="14"/>
      <c r="M204" s="12" t="s">
        <v>26</v>
      </c>
      <c r="N204" s="12" t="s">
        <v>26</v>
      </c>
      <c r="O204" s="14"/>
      <c r="P204" s="14"/>
      <c r="Q204" s="10" t="str">
        <f t="shared" si="0"/>
        <v>junio</v>
      </c>
      <c r="R204" s="14"/>
      <c r="S204" s="14"/>
      <c r="T204" s="14"/>
    </row>
    <row r="205" spans="1:20" ht="12.75">
      <c r="A205" s="11">
        <v>44398.442529039356</v>
      </c>
      <c r="B205" s="12" t="s">
        <v>108</v>
      </c>
      <c r="C205" s="12" t="s">
        <v>27</v>
      </c>
      <c r="D205" s="13" t="s">
        <v>18</v>
      </c>
      <c r="E205" s="12" t="s">
        <v>74</v>
      </c>
      <c r="F205" s="12" t="s">
        <v>20</v>
      </c>
      <c r="G205" s="12" t="s">
        <v>200</v>
      </c>
      <c r="H205" s="12" t="s">
        <v>586</v>
      </c>
      <c r="I205" s="14"/>
      <c r="J205" s="12" t="s">
        <v>40</v>
      </c>
      <c r="K205" s="15">
        <v>44390</v>
      </c>
      <c r="L205" s="14"/>
      <c r="M205" s="12" t="s">
        <v>26</v>
      </c>
      <c r="N205" s="12" t="s">
        <v>26</v>
      </c>
      <c r="O205" s="14"/>
      <c r="P205" s="14"/>
      <c r="Q205" s="10" t="str">
        <f t="shared" si="0"/>
        <v>junio</v>
      </c>
      <c r="R205" s="14"/>
      <c r="S205" s="14"/>
      <c r="T205" s="14"/>
    </row>
    <row r="206" spans="1:20" ht="12.75">
      <c r="A206" s="11">
        <v>44399.614168229164</v>
      </c>
      <c r="B206" s="12" t="s">
        <v>41</v>
      </c>
      <c r="C206" s="12" t="s">
        <v>27</v>
      </c>
      <c r="D206" s="13" t="s">
        <v>228</v>
      </c>
      <c r="E206" s="12" t="s">
        <v>108</v>
      </c>
      <c r="F206" s="12" t="s">
        <v>20</v>
      </c>
      <c r="G206" s="12" t="s">
        <v>44</v>
      </c>
      <c r="H206" s="12" t="s">
        <v>587</v>
      </c>
      <c r="I206" s="14"/>
      <c r="J206" s="12" t="s">
        <v>73</v>
      </c>
      <c r="K206" s="15">
        <v>44400</v>
      </c>
      <c r="L206" s="14"/>
      <c r="M206" s="12" t="s">
        <v>26</v>
      </c>
      <c r="N206" s="12" t="s">
        <v>26</v>
      </c>
      <c r="O206" s="14"/>
      <c r="P206" s="14"/>
      <c r="Q206" s="10" t="str">
        <f t="shared" si="0"/>
        <v>junio</v>
      </c>
      <c r="R206" s="14"/>
      <c r="S206" s="14"/>
      <c r="T206" s="14"/>
    </row>
    <row r="207" spans="1:20" ht="12.75">
      <c r="A207" s="11">
        <v>44399.616748587963</v>
      </c>
      <c r="B207" s="12"/>
      <c r="C207" s="12" t="s">
        <v>17</v>
      </c>
      <c r="D207" s="13" t="s">
        <v>92</v>
      </c>
      <c r="E207" s="12" t="s">
        <v>256</v>
      </c>
      <c r="F207" s="12" t="s">
        <v>94</v>
      </c>
      <c r="G207" s="12" t="s">
        <v>44</v>
      </c>
      <c r="H207" s="12" t="s">
        <v>588</v>
      </c>
      <c r="I207" s="14"/>
      <c r="J207" s="12" t="s">
        <v>589</v>
      </c>
      <c r="K207" s="15">
        <v>44403</v>
      </c>
      <c r="L207" s="14"/>
      <c r="M207" s="12" t="s">
        <v>26</v>
      </c>
      <c r="N207" s="12" t="s">
        <v>26</v>
      </c>
      <c r="O207" s="14"/>
      <c r="P207" s="14"/>
      <c r="Q207" s="10" t="str">
        <f t="shared" si="0"/>
        <v>junio</v>
      </c>
      <c r="R207" s="14"/>
      <c r="S207" s="14"/>
      <c r="T207" s="14"/>
    </row>
    <row r="208" spans="1:20" ht="12.75">
      <c r="A208" s="11">
        <v>44399.645407881944</v>
      </c>
      <c r="B208" s="12" t="s">
        <v>41</v>
      </c>
      <c r="C208" s="12" t="s">
        <v>27</v>
      </c>
      <c r="D208" s="13" t="s">
        <v>92</v>
      </c>
      <c r="E208" s="12" t="s">
        <v>590</v>
      </c>
      <c r="F208" s="12" t="s">
        <v>94</v>
      </c>
      <c r="G208" s="12" t="s">
        <v>44</v>
      </c>
      <c r="H208" s="12" t="s">
        <v>591</v>
      </c>
      <c r="I208" s="14"/>
      <c r="J208" s="12" t="s">
        <v>589</v>
      </c>
      <c r="K208" s="15">
        <v>44403</v>
      </c>
      <c r="L208" s="14"/>
      <c r="M208" s="12" t="s">
        <v>26</v>
      </c>
      <c r="N208" s="12" t="s">
        <v>26</v>
      </c>
      <c r="O208" s="14"/>
      <c r="P208" s="14"/>
      <c r="Q208" s="10" t="str">
        <f t="shared" si="0"/>
        <v>junio</v>
      </c>
      <c r="R208" s="14"/>
      <c r="S208" s="14"/>
      <c r="T208" s="14"/>
    </row>
    <row r="209" spans="1:20" ht="12.75">
      <c r="A209" s="11">
        <v>44399.706347094907</v>
      </c>
      <c r="B209" s="12" t="s">
        <v>41</v>
      </c>
      <c r="C209" s="12" t="s">
        <v>27</v>
      </c>
      <c r="D209" s="13" t="s">
        <v>234</v>
      </c>
      <c r="E209" s="12" t="s">
        <v>592</v>
      </c>
      <c r="F209" s="12" t="s">
        <v>43</v>
      </c>
      <c r="G209" s="12" t="s">
        <v>44</v>
      </c>
      <c r="H209" s="12" t="s">
        <v>593</v>
      </c>
      <c r="I209" s="16" t="s">
        <v>594</v>
      </c>
      <c r="J209" s="12" t="s">
        <v>68</v>
      </c>
      <c r="K209" s="15">
        <v>44400</v>
      </c>
      <c r="L209" s="12" t="s">
        <v>595</v>
      </c>
      <c r="M209" s="12" t="s">
        <v>26</v>
      </c>
      <c r="N209" s="12" t="s">
        <v>26</v>
      </c>
      <c r="O209" s="14"/>
      <c r="P209" s="14"/>
      <c r="Q209" s="10" t="str">
        <f t="shared" si="0"/>
        <v>junio</v>
      </c>
      <c r="R209" s="14"/>
      <c r="S209" s="14"/>
      <c r="T209" s="14"/>
    </row>
    <row r="210" spans="1:20" ht="17.25" customHeight="1">
      <c r="A210" s="11">
        <v>44400.636991458334</v>
      </c>
      <c r="B210" s="12" t="s">
        <v>41</v>
      </c>
      <c r="C210" s="12" t="s">
        <v>27</v>
      </c>
      <c r="D210" s="12" t="s">
        <v>75</v>
      </c>
      <c r="E210" s="12" t="s">
        <v>76</v>
      </c>
      <c r="F210" s="12" t="s">
        <v>77</v>
      </c>
      <c r="G210" s="12" t="s">
        <v>44</v>
      </c>
      <c r="H210" s="12" t="s">
        <v>596</v>
      </c>
      <c r="I210" s="14"/>
      <c r="J210" s="12" t="s">
        <v>84</v>
      </c>
      <c r="K210" s="15">
        <v>44403</v>
      </c>
      <c r="L210" s="14"/>
      <c r="M210" s="12" t="s">
        <v>26</v>
      </c>
      <c r="N210" s="12" t="s">
        <v>26</v>
      </c>
      <c r="O210" s="14"/>
      <c r="P210" s="14"/>
      <c r="Q210" s="10" t="str">
        <f t="shared" si="0"/>
        <v>junio</v>
      </c>
      <c r="R210" s="14"/>
      <c r="S210" s="14"/>
      <c r="T210" s="14"/>
    </row>
    <row r="211" spans="1:20" ht="18.75" customHeight="1">
      <c r="A211" s="11">
        <v>44403.416267870372</v>
      </c>
      <c r="B211" s="12" t="s">
        <v>41</v>
      </c>
      <c r="C211" s="12" t="s">
        <v>27</v>
      </c>
      <c r="D211" s="13" t="s">
        <v>18</v>
      </c>
      <c r="E211" s="12" t="s">
        <v>506</v>
      </c>
      <c r="F211" s="12" t="s">
        <v>282</v>
      </c>
      <c r="G211" s="12" t="s">
        <v>44</v>
      </c>
      <c r="H211" s="12" t="s">
        <v>597</v>
      </c>
      <c r="I211" s="16" t="s">
        <v>598</v>
      </c>
      <c r="J211" s="12" t="s">
        <v>46</v>
      </c>
      <c r="K211" s="15">
        <v>44406</v>
      </c>
      <c r="L211" s="14"/>
      <c r="M211" s="12" t="s">
        <v>26</v>
      </c>
      <c r="N211" s="12" t="s">
        <v>26</v>
      </c>
      <c r="O211" s="14"/>
      <c r="P211" s="14"/>
      <c r="Q211" s="10" t="str">
        <f t="shared" si="0"/>
        <v>junio</v>
      </c>
      <c r="R211" s="14"/>
      <c r="S211" s="14"/>
      <c r="T211" s="14"/>
    </row>
    <row r="212" spans="1:20" ht="12.75">
      <c r="A212" s="11">
        <v>44403.57711356481</v>
      </c>
      <c r="B212" s="12" t="s">
        <v>41</v>
      </c>
      <c r="C212" s="12" t="s">
        <v>27</v>
      </c>
      <c r="D212" s="13" t="s">
        <v>18</v>
      </c>
      <c r="E212" s="12" t="s">
        <v>108</v>
      </c>
      <c r="F212" s="12" t="s">
        <v>20</v>
      </c>
      <c r="G212" s="12" t="s">
        <v>44</v>
      </c>
      <c r="H212" s="12" t="s">
        <v>599</v>
      </c>
      <c r="I212" s="14"/>
      <c r="J212" s="12" t="s">
        <v>73</v>
      </c>
      <c r="K212" s="15">
        <v>44407</v>
      </c>
      <c r="L212" s="14"/>
      <c r="M212" s="12" t="s">
        <v>26</v>
      </c>
      <c r="N212" s="12" t="s">
        <v>26</v>
      </c>
      <c r="O212" s="14"/>
      <c r="P212" s="14"/>
      <c r="Q212" s="10" t="str">
        <f t="shared" si="0"/>
        <v>junio</v>
      </c>
      <c r="R212" s="14"/>
      <c r="S212" s="14"/>
      <c r="T212" s="14"/>
    </row>
    <row r="213" spans="1:20" ht="12.75">
      <c r="A213" s="11">
        <v>44403.579031759262</v>
      </c>
      <c r="B213" s="12" t="s">
        <v>108</v>
      </c>
      <c r="C213" s="12" t="s">
        <v>27</v>
      </c>
      <c r="D213" s="13" t="s">
        <v>18</v>
      </c>
      <c r="E213" s="12" t="s">
        <v>367</v>
      </c>
      <c r="F213" s="12" t="s">
        <v>111</v>
      </c>
      <c r="G213" s="12" t="s">
        <v>78</v>
      </c>
      <c r="H213" s="12" t="s">
        <v>600</v>
      </c>
      <c r="I213" s="14"/>
      <c r="J213" s="12" t="s">
        <v>213</v>
      </c>
      <c r="K213" s="15">
        <v>44407</v>
      </c>
      <c r="L213" s="14"/>
      <c r="M213" s="12" t="s">
        <v>26</v>
      </c>
      <c r="N213" s="12" t="s">
        <v>26</v>
      </c>
      <c r="O213" s="14"/>
      <c r="P213" s="14"/>
      <c r="Q213" s="10" t="str">
        <f t="shared" si="0"/>
        <v>junio</v>
      </c>
      <c r="R213" s="14"/>
      <c r="S213" s="14"/>
      <c r="T213" s="14"/>
    </row>
    <row r="214" spans="1:20" ht="12.75">
      <c r="A214" s="11">
        <v>44403.672794062499</v>
      </c>
      <c r="B214" s="12" t="s">
        <v>16</v>
      </c>
      <c r="C214" s="12" t="s">
        <v>27</v>
      </c>
      <c r="D214" s="13" t="s">
        <v>436</v>
      </c>
      <c r="E214" s="12" t="s">
        <v>374</v>
      </c>
      <c r="F214" s="12" t="s">
        <v>37</v>
      </c>
      <c r="G214" s="12" t="s">
        <v>601</v>
      </c>
      <c r="H214" s="12" t="s">
        <v>602</v>
      </c>
      <c r="I214" s="14"/>
      <c r="J214" s="12" t="s">
        <v>46</v>
      </c>
      <c r="K214" s="15">
        <v>44406</v>
      </c>
      <c r="L214" s="14"/>
      <c r="M214" s="12" t="s">
        <v>26</v>
      </c>
      <c r="N214" s="12" t="s">
        <v>26</v>
      </c>
      <c r="O214" s="14"/>
      <c r="P214" s="14"/>
      <c r="Q214" s="10" t="str">
        <f t="shared" si="0"/>
        <v>junio</v>
      </c>
      <c r="R214" s="14"/>
      <c r="S214" s="14"/>
      <c r="T214" s="14"/>
    </row>
    <row r="215" spans="1:20" ht="17.25" customHeight="1">
      <c r="A215" s="11">
        <v>44403.731198391208</v>
      </c>
      <c r="B215" s="12" t="s">
        <v>328</v>
      </c>
      <c r="C215" s="12" t="s">
        <v>27</v>
      </c>
      <c r="D215" s="13" t="s">
        <v>71</v>
      </c>
      <c r="E215" s="12" t="s">
        <v>74</v>
      </c>
      <c r="F215" s="12" t="s">
        <v>20</v>
      </c>
      <c r="G215" s="12" t="s">
        <v>44</v>
      </c>
      <c r="H215" s="12" t="s">
        <v>603</v>
      </c>
      <c r="I215" s="14"/>
      <c r="J215" s="12" t="s">
        <v>48</v>
      </c>
      <c r="K215" s="15">
        <v>44404</v>
      </c>
      <c r="L215" s="12" t="s">
        <v>604</v>
      </c>
      <c r="M215" s="12" t="s">
        <v>26</v>
      </c>
      <c r="N215" s="12" t="s">
        <v>26</v>
      </c>
      <c r="O215" s="14"/>
      <c r="P215" s="14"/>
      <c r="Q215" s="10" t="str">
        <f t="shared" si="0"/>
        <v>junio</v>
      </c>
      <c r="R215" s="14"/>
      <c r="S215" s="14"/>
      <c r="T215" s="14"/>
    </row>
    <row r="216" spans="1:20" ht="16.5" customHeight="1">
      <c r="A216" s="11">
        <v>44403.733133657406</v>
      </c>
      <c r="B216" s="12" t="s">
        <v>328</v>
      </c>
      <c r="C216" s="12" t="s">
        <v>27</v>
      </c>
      <c r="D216" s="13" t="s">
        <v>71</v>
      </c>
      <c r="E216" s="12" t="s">
        <v>74</v>
      </c>
      <c r="F216" s="12" t="s">
        <v>20</v>
      </c>
      <c r="G216" s="12" t="s">
        <v>44</v>
      </c>
      <c r="H216" s="12" t="s">
        <v>605</v>
      </c>
      <c r="I216" s="14"/>
      <c r="J216" s="12" t="s">
        <v>48</v>
      </c>
      <c r="K216" s="15">
        <v>44404</v>
      </c>
      <c r="L216" s="12" t="s">
        <v>69</v>
      </c>
      <c r="M216" s="12" t="s">
        <v>26</v>
      </c>
      <c r="N216" s="12" t="s">
        <v>26</v>
      </c>
      <c r="O216" s="14"/>
      <c r="P216" s="14"/>
      <c r="Q216" s="10" t="str">
        <f t="shared" si="0"/>
        <v>junio</v>
      </c>
      <c r="R216" s="14"/>
      <c r="S216" s="14"/>
      <c r="T216" s="14"/>
    </row>
    <row r="217" spans="1:20" ht="14.25" customHeight="1">
      <c r="A217" s="11">
        <v>44403.734709837961</v>
      </c>
      <c r="B217" s="12" t="s">
        <v>328</v>
      </c>
      <c r="C217" s="12" t="s">
        <v>27</v>
      </c>
      <c r="D217" s="13" t="s">
        <v>71</v>
      </c>
      <c r="E217" s="12" t="s">
        <v>94</v>
      </c>
      <c r="F217" s="12" t="s">
        <v>20</v>
      </c>
      <c r="G217" s="12" t="s">
        <v>44</v>
      </c>
      <c r="H217" s="12" t="s">
        <v>606</v>
      </c>
      <c r="I217" s="14"/>
      <c r="J217" s="12" t="s">
        <v>48</v>
      </c>
      <c r="K217" s="15">
        <v>44405</v>
      </c>
      <c r="L217" s="12" t="s">
        <v>32</v>
      </c>
      <c r="M217" s="12" t="s">
        <v>26</v>
      </c>
      <c r="N217" s="12" t="s">
        <v>26</v>
      </c>
      <c r="O217" s="14"/>
      <c r="P217" s="14"/>
      <c r="Q217" s="10" t="str">
        <f t="shared" si="0"/>
        <v>junio</v>
      </c>
      <c r="R217" s="14"/>
      <c r="S217" s="14"/>
      <c r="T217" s="14"/>
    </row>
    <row r="218" spans="1:20" ht="12.75">
      <c r="A218" s="11">
        <v>44403.73641824074</v>
      </c>
      <c r="B218" s="12" t="s">
        <v>41</v>
      </c>
      <c r="C218" s="12" t="s">
        <v>27</v>
      </c>
      <c r="D218" s="13" t="s">
        <v>607</v>
      </c>
      <c r="E218" s="12" t="s">
        <v>607</v>
      </c>
      <c r="F218" s="12" t="s">
        <v>282</v>
      </c>
      <c r="G218" s="12" t="s">
        <v>608</v>
      </c>
      <c r="H218" s="12" t="s">
        <v>609</v>
      </c>
      <c r="I218" s="16" t="s">
        <v>610</v>
      </c>
      <c r="J218" s="12" t="s">
        <v>46</v>
      </c>
      <c r="K218" s="15">
        <v>44407</v>
      </c>
      <c r="L218" s="12" t="s">
        <v>611</v>
      </c>
      <c r="M218" s="12" t="s">
        <v>26</v>
      </c>
      <c r="N218" s="12" t="s">
        <v>26</v>
      </c>
      <c r="O218" s="14"/>
      <c r="P218" s="14"/>
      <c r="Q218" s="10" t="str">
        <f t="shared" si="0"/>
        <v>junio</v>
      </c>
      <c r="R218" s="14"/>
      <c r="S218" s="14"/>
      <c r="T218" s="14"/>
    </row>
    <row r="219" spans="1:20" ht="12.75">
      <c r="A219" s="11">
        <v>44404.011770092591</v>
      </c>
      <c r="B219" s="12" t="s">
        <v>41</v>
      </c>
      <c r="C219" s="12" t="s">
        <v>27</v>
      </c>
      <c r="D219" s="13" t="s">
        <v>612</v>
      </c>
      <c r="E219" s="12" t="s">
        <v>607</v>
      </c>
      <c r="F219" s="12" t="s">
        <v>282</v>
      </c>
      <c r="G219" s="12" t="s">
        <v>21</v>
      </c>
      <c r="H219" s="12" t="s">
        <v>613</v>
      </c>
      <c r="I219" s="16" t="s">
        <v>614</v>
      </c>
      <c r="J219" s="12" t="s">
        <v>68</v>
      </c>
      <c r="K219" s="15">
        <v>44405</v>
      </c>
      <c r="L219" s="12" t="s">
        <v>615</v>
      </c>
      <c r="M219" s="12" t="s">
        <v>26</v>
      </c>
      <c r="N219" s="12" t="s">
        <v>26</v>
      </c>
      <c r="O219" s="14"/>
      <c r="P219" s="14"/>
      <c r="Q219" s="10" t="str">
        <f t="shared" si="0"/>
        <v>junio</v>
      </c>
      <c r="R219" s="14"/>
      <c r="S219" s="14"/>
      <c r="T219" s="14"/>
    </row>
    <row r="220" spans="1:20" ht="12.75">
      <c r="A220" s="11">
        <v>44404.744754594911</v>
      </c>
      <c r="B220" s="12" t="s">
        <v>74</v>
      </c>
      <c r="C220" s="12" t="s">
        <v>27</v>
      </c>
      <c r="D220" s="13" t="s">
        <v>436</v>
      </c>
      <c r="E220" s="12" t="s">
        <v>374</v>
      </c>
      <c r="F220" s="12" t="s">
        <v>37</v>
      </c>
      <c r="G220" s="12" t="s">
        <v>21</v>
      </c>
      <c r="H220" s="12" t="s">
        <v>616</v>
      </c>
      <c r="I220" s="14"/>
      <c r="J220" s="12" t="s">
        <v>222</v>
      </c>
      <c r="K220" s="15">
        <v>44410</v>
      </c>
      <c r="L220" s="14"/>
      <c r="M220" s="12" t="s">
        <v>26</v>
      </c>
      <c r="N220" s="12" t="s">
        <v>26</v>
      </c>
      <c r="O220" s="14"/>
      <c r="P220" s="14"/>
      <c r="Q220" s="10" t="str">
        <f t="shared" si="0"/>
        <v>junio</v>
      </c>
      <c r="R220" s="14"/>
      <c r="S220" s="14"/>
      <c r="T220" s="14"/>
    </row>
    <row r="221" spans="1:20" ht="12.75">
      <c r="A221" s="11">
        <v>44405.492187696756</v>
      </c>
      <c r="B221" s="12" t="s">
        <v>108</v>
      </c>
      <c r="C221" s="12" t="s">
        <v>27</v>
      </c>
      <c r="D221" s="13" t="s">
        <v>65</v>
      </c>
      <c r="E221" s="12" t="s">
        <v>66</v>
      </c>
      <c r="F221" s="12" t="s">
        <v>20</v>
      </c>
      <c r="G221" s="12" t="s">
        <v>200</v>
      </c>
      <c r="H221" s="12" t="s">
        <v>617</v>
      </c>
      <c r="I221" s="14"/>
      <c r="J221" s="12" t="s">
        <v>48</v>
      </c>
      <c r="K221" s="15">
        <v>44410</v>
      </c>
      <c r="L221" s="14"/>
      <c r="M221" s="12" t="s">
        <v>26</v>
      </c>
      <c r="N221" s="12" t="s">
        <v>26</v>
      </c>
      <c r="O221" s="14"/>
      <c r="P221" s="14"/>
      <c r="Q221" s="10" t="str">
        <f t="shared" si="0"/>
        <v>junio</v>
      </c>
      <c r="R221" s="14"/>
      <c r="S221" s="14"/>
      <c r="T221" s="14"/>
    </row>
    <row r="222" spans="1:20" ht="12.75">
      <c r="A222" s="11">
        <v>44405.493444780092</v>
      </c>
      <c r="B222" s="12" t="s">
        <v>108</v>
      </c>
      <c r="C222" s="12" t="s">
        <v>27</v>
      </c>
      <c r="D222" s="13" t="s">
        <v>65</v>
      </c>
      <c r="E222" s="12" t="s">
        <v>66</v>
      </c>
      <c r="F222" s="12" t="s">
        <v>20</v>
      </c>
      <c r="G222" s="12" t="s">
        <v>200</v>
      </c>
      <c r="H222" s="12" t="s">
        <v>618</v>
      </c>
      <c r="I222" s="14"/>
      <c r="J222" s="12" t="s">
        <v>48</v>
      </c>
      <c r="K222" s="15">
        <v>44410</v>
      </c>
      <c r="L222" s="14"/>
      <c r="M222" s="12" t="s">
        <v>26</v>
      </c>
      <c r="N222" s="12" t="s">
        <v>26</v>
      </c>
      <c r="O222" s="14"/>
      <c r="P222" s="14"/>
      <c r="Q222" s="10" t="str">
        <f t="shared" si="0"/>
        <v>junio</v>
      </c>
      <c r="R222" s="14"/>
      <c r="S222" s="14"/>
      <c r="T222" s="14"/>
    </row>
    <row r="223" spans="1:20" ht="17.25" customHeight="1">
      <c r="A223" s="11">
        <v>44405.659949618057</v>
      </c>
      <c r="B223" s="12" t="s">
        <v>41</v>
      </c>
      <c r="C223" s="12" t="s">
        <v>27</v>
      </c>
      <c r="D223" s="13" t="s">
        <v>619</v>
      </c>
      <c r="E223" s="12" t="s">
        <v>619</v>
      </c>
      <c r="F223" s="12" t="s">
        <v>43</v>
      </c>
      <c r="G223" s="12" t="s">
        <v>21</v>
      </c>
      <c r="H223" s="17" t="s">
        <v>620</v>
      </c>
      <c r="I223" s="16" t="s">
        <v>621</v>
      </c>
      <c r="J223" s="12" t="s">
        <v>73</v>
      </c>
      <c r="K223" s="15">
        <v>44417</v>
      </c>
      <c r="L223" s="14"/>
      <c r="M223" s="12" t="s">
        <v>26</v>
      </c>
      <c r="N223" s="12" t="s">
        <v>26</v>
      </c>
      <c r="O223" s="14"/>
      <c r="P223" s="14"/>
      <c r="Q223" s="10" t="str">
        <f t="shared" si="0"/>
        <v>junio</v>
      </c>
      <c r="R223" s="14"/>
      <c r="S223" s="14"/>
      <c r="T223" s="14"/>
    </row>
    <row r="224" spans="1:20" ht="16.5" customHeight="1">
      <c r="A224" s="11">
        <v>44405.77880291667</v>
      </c>
      <c r="B224" s="12" t="s">
        <v>328</v>
      </c>
      <c r="C224" s="12" t="s">
        <v>27</v>
      </c>
      <c r="D224" s="13" t="s">
        <v>65</v>
      </c>
      <c r="E224" s="12" t="s">
        <v>74</v>
      </c>
      <c r="F224" s="12" t="s">
        <v>20</v>
      </c>
      <c r="G224" s="12" t="s">
        <v>44</v>
      </c>
      <c r="H224" s="12" t="s">
        <v>622</v>
      </c>
      <c r="I224" s="16" t="s">
        <v>623</v>
      </c>
      <c r="J224" s="12" t="s">
        <v>48</v>
      </c>
      <c r="K224" s="15">
        <v>44406</v>
      </c>
      <c r="L224" s="14"/>
      <c r="M224" s="12" t="s">
        <v>26</v>
      </c>
      <c r="N224" s="12" t="s">
        <v>26</v>
      </c>
      <c r="O224" s="14"/>
      <c r="P224" s="14"/>
      <c r="Q224" s="10" t="str">
        <f t="shared" si="0"/>
        <v>junio</v>
      </c>
      <c r="R224" s="14"/>
      <c r="S224" s="14"/>
      <c r="T224" s="14"/>
    </row>
    <row r="225" spans="1:20" ht="18.75" customHeight="1">
      <c r="A225" s="11">
        <v>44405.780571828705</v>
      </c>
      <c r="B225" s="12" t="s">
        <v>328</v>
      </c>
      <c r="C225" s="12" t="s">
        <v>27</v>
      </c>
      <c r="D225" s="13" t="s">
        <v>65</v>
      </c>
      <c r="E225" s="12" t="s">
        <v>74</v>
      </c>
      <c r="F225" s="12" t="s">
        <v>20</v>
      </c>
      <c r="G225" s="12" t="s">
        <v>44</v>
      </c>
      <c r="H225" s="12" t="s">
        <v>624</v>
      </c>
      <c r="I225" s="14"/>
      <c r="J225" s="12" t="s">
        <v>48</v>
      </c>
      <c r="K225" s="15">
        <v>44406</v>
      </c>
      <c r="L225" s="12" t="s">
        <v>32</v>
      </c>
      <c r="M225" s="12" t="s">
        <v>26</v>
      </c>
      <c r="N225" s="12" t="s">
        <v>26</v>
      </c>
      <c r="O225" s="14"/>
      <c r="P225" s="14"/>
      <c r="Q225" s="10" t="str">
        <f t="shared" si="0"/>
        <v>junio</v>
      </c>
      <c r="R225" s="14"/>
      <c r="S225" s="14"/>
      <c r="T225" s="14"/>
    </row>
    <row r="226" spans="1:20" ht="17.25" customHeight="1">
      <c r="A226" s="11">
        <v>44405.787132453705</v>
      </c>
      <c r="B226" s="12" t="s">
        <v>328</v>
      </c>
      <c r="C226" s="12" t="s">
        <v>27</v>
      </c>
      <c r="D226" s="13" t="s">
        <v>65</v>
      </c>
      <c r="E226" s="12" t="s">
        <v>625</v>
      </c>
      <c r="F226" s="12" t="s">
        <v>20</v>
      </c>
      <c r="G226" s="12" t="s">
        <v>44</v>
      </c>
      <c r="H226" s="12" t="s">
        <v>626</v>
      </c>
      <c r="I226" s="16" t="s">
        <v>627</v>
      </c>
      <c r="J226" s="12" t="s">
        <v>48</v>
      </c>
      <c r="K226" s="15">
        <v>44407</v>
      </c>
      <c r="L226" s="14"/>
      <c r="M226" s="12" t="s">
        <v>26</v>
      </c>
      <c r="N226" s="12" t="s">
        <v>26</v>
      </c>
      <c r="O226" s="14"/>
      <c r="P226" s="14"/>
      <c r="Q226" s="10" t="str">
        <f t="shared" si="0"/>
        <v>junio</v>
      </c>
      <c r="R226" s="14"/>
      <c r="S226" s="14"/>
      <c r="T226" s="14"/>
    </row>
    <row r="227" spans="1:20" ht="18" customHeight="1">
      <c r="A227" s="11">
        <v>44406.629675937496</v>
      </c>
      <c r="B227" s="12" t="s">
        <v>33</v>
      </c>
      <c r="C227" s="12" t="s">
        <v>27</v>
      </c>
      <c r="D227" s="13" t="s">
        <v>53</v>
      </c>
      <c r="E227" s="12" t="s">
        <v>113</v>
      </c>
      <c r="F227" s="12" t="s">
        <v>55</v>
      </c>
      <c r="G227" s="12" t="s">
        <v>628</v>
      </c>
      <c r="H227" s="12" t="s">
        <v>629</v>
      </c>
      <c r="I227" s="16" t="s">
        <v>630</v>
      </c>
      <c r="J227" s="12" t="s">
        <v>631</v>
      </c>
      <c r="K227" s="15">
        <v>44414</v>
      </c>
      <c r="L227" s="12" t="s">
        <v>25</v>
      </c>
      <c r="M227" s="12" t="s">
        <v>26</v>
      </c>
      <c r="N227" s="12" t="s">
        <v>26</v>
      </c>
      <c r="O227" s="14"/>
      <c r="P227" s="14"/>
      <c r="Q227" s="10" t="str">
        <f t="shared" si="0"/>
        <v>junio</v>
      </c>
      <c r="R227" s="14"/>
      <c r="S227" s="14"/>
      <c r="T227" s="14"/>
    </row>
    <row r="228" spans="1:20" ht="17.25" customHeight="1">
      <c r="A228" s="11">
        <v>44406.634629293985</v>
      </c>
      <c r="B228" s="12" t="s">
        <v>74</v>
      </c>
      <c r="C228" s="12" t="s">
        <v>27</v>
      </c>
      <c r="D228" s="13" t="s">
        <v>53</v>
      </c>
      <c r="E228" s="12" t="s">
        <v>113</v>
      </c>
      <c r="F228" s="12" t="s">
        <v>55</v>
      </c>
      <c r="G228" s="12" t="s">
        <v>632</v>
      </c>
      <c r="H228" s="12" t="s">
        <v>633</v>
      </c>
      <c r="I228" s="14"/>
      <c r="J228" s="12" t="s">
        <v>68</v>
      </c>
      <c r="K228" s="15">
        <v>44414</v>
      </c>
      <c r="L228" s="12" t="s">
        <v>634</v>
      </c>
      <c r="M228" s="12" t="s">
        <v>26</v>
      </c>
      <c r="N228" s="12" t="s">
        <v>26</v>
      </c>
      <c r="O228" s="14"/>
      <c r="P228" s="14"/>
      <c r="Q228" s="10" t="str">
        <f t="shared" si="0"/>
        <v>junio</v>
      </c>
      <c r="R228" s="14"/>
      <c r="S228" s="14"/>
      <c r="T228" s="14"/>
    </row>
    <row r="229" spans="1:20" ht="18" customHeight="1">
      <c r="A229" s="11">
        <v>44406.662263472223</v>
      </c>
      <c r="B229" s="12" t="s">
        <v>74</v>
      </c>
      <c r="C229" s="12" t="s">
        <v>27</v>
      </c>
      <c r="D229" s="13" t="s">
        <v>53</v>
      </c>
      <c r="E229" s="12" t="s">
        <v>54</v>
      </c>
      <c r="F229" s="12" t="s">
        <v>55</v>
      </c>
      <c r="G229" s="12" t="s">
        <v>78</v>
      </c>
      <c r="H229" s="17" t="s">
        <v>635</v>
      </c>
      <c r="I229" s="16" t="s">
        <v>636</v>
      </c>
      <c r="J229" s="12" t="s">
        <v>68</v>
      </c>
      <c r="K229" s="15">
        <v>44407</v>
      </c>
      <c r="L229" s="12" t="s">
        <v>637</v>
      </c>
      <c r="M229" s="12" t="s">
        <v>26</v>
      </c>
      <c r="N229" s="12" t="s">
        <v>26</v>
      </c>
      <c r="O229" s="14"/>
      <c r="P229" s="14"/>
      <c r="Q229" s="10" t="str">
        <f t="shared" si="0"/>
        <v>junio</v>
      </c>
      <c r="R229" s="14"/>
      <c r="S229" s="14"/>
      <c r="T229" s="14"/>
    </row>
    <row r="230" spans="1:20" ht="19.5" customHeight="1">
      <c r="A230" s="11">
        <v>44410.488217997685</v>
      </c>
      <c r="B230" s="12" t="s">
        <v>328</v>
      </c>
      <c r="C230" s="12" t="s">
        <v>27</v>
      </c>
      <c r="D230" s="13" t="s">
        <v>65</v>
      </c>
      <c r="E230" s="12" t="s">
        <v>66</v>
      </c>
      <c r="F230" s="12" t="s">
        <v>20</v>
      </c>
      <c r="G230" s="12" t="s">
        <v>44</v>
      </c>
      <c r="H230" s="12" t="s">
        <v>638</v>
      </c>
      <c r="I230" s="17" t="s">
        <v>639</v>
      </c>
      <c r="J230" s="12" t="s">
        <v>48</v>
      </c>
      <c r="K230" s="15">
        <v>44411</v>
      </c>
      <c r="L230" s="14"/>
      <c r="M230" s="12" t="s">
        <v>26</v>
      </c>
      <c r="N230" s="12" t="s">
        <v>26</v>
      </c>
      <c r="O230" s="14"/>
      <c r="P230" s="14"/>
      <c r="Q230" s="10" t="str">
        <f t="shared" si="0"/>
        <v>julio</v>
      </c>
      <c r="R230" s="14"/>
      <c r="S230" s="14"/>
      <c r="T230" s="14"/>
    </row>
    <row r="231" spans="1:20" ht="18" customHeight="1">
      <c r="A231" s="11">
        <v>44410.504151215282</v>
      </c>
      <c r="B231" s="12" t="s">
        <v>328</v>
      </c>
      <c r="C231" s="12" t="s">
        <v>27</v>
      </c>
      <c r="D231" s="13" t="s">
        <v>65</v>
      </c>
      <c r="E231" s="12" t="s">
        <v>66</v>
      </c>
      <c r="F231" s="12" t="s">
        <v>20</v>
      </c>
      <c r="G231" s="12" t="s">
        <v>44</v>
      </c>
      <c r="H231" s="12" t="s">
        <v>640</v>
      </c>
      <c r="I231" s="14"/>
      <c r="J231" s="12" t="s">
        <v>48</v>
      </c>
      <c r="K231" s="15">
        <v>44414</v>
      </c>
      <c r="L231" s="14"/>
      <c r="M231" s="12" t="s">
        <v>26</v>
      </c>
      <c r="N231" s="12" t="s">
        <v>26</v>
      </c>
      <c r="O231" s="14"/>
      <c r="P231" s="14"/>
      <c r="Q231" s="10" t="str">
        <f t="shared" si="0"/>
        <v>julio</v>
      </c>
      <c r="R231" s="14"/>
      <c r="S231" s="14"/>
      <c r="T231" s="14"/>
    </row>
    <row r="232" spans="1:20" ht="12.75">
      <c r="A232" s="11">
        <v>44410.678040347222</v>
      </c>
      <c r="B232" s="12" t="s">
        <v>74</v>
      </c>
      <c r="C232" s="12" t="s">
        <v>27</v>
      </c>
      <c r="D232" s="13" t="s">
        <v>92</v>
      </c>
      <c r="E232" s="12" t="s">
        <v>92</v>
      </c>
      <c r="F232" s="12" t="s">
        <v>94</v>
      </c>
      <c r="G232" s="12" t="s">
        <v>78</v>
      </c>
      <c r="H232" s="12" t="s">
        <v>641</v>
      </c>
      <c r="I232" s="17" t="s">
        <v>642</v>
      </c>
      <c r="J232" s="12" t="s">
        <v>643</v>
      </c>
      <c r="K232" s="15">
        <v>44411</v>
      </c>
      <c r="L232" s="14"/>
      <c r="M232" s="12" t="s">
        <v>26</v>
      </c>
      <c r="N232" s="12" t="s">
        <v>26</v>
      </c>
      <c r="O232" s="14"/>
      <c r="P232" s="14"/>
      <c r="Q232" s="10" t="str">
        <f t="shared" si="0"/>
        <v>julio</v>
      </c>
      <c r="R232" s="14"/>
      <c r="S232" s="14"/>
      <c r="T232" s="14"/>
    </row>
    <row r="233" spans="1:20" ht="18.75" customHeight="1">
      <c r="A233" s="11">
        <v>44411.393118229171</v>
      </c>
      <c r="B233" s="12" t="s">
        <v>108</v>
      </c>
      <c r="C233" s="12" t="s">
        <v>27</v>
      </c>
      <c r="D233" s="13" t="s">
        <v>644</v>
      </c>
      <c r="E233" s="12" t="s">
        <v>645</v>
      </c>
      <c r="F233" s="12" t="s">
        <v>94</v>
      </c>
      <c r="G233" s="12" t="s">
        <v>78</v>
      </c>
      <c r="H233" s="12" t="s">
        <v>646</v>
      </c>
      <c r="I233" s="14"/>
      <c r="J233" s="12" t="s">
        <v>647</v>
      </c>
      <c r="K233" s="15">
        <v>44421</v>
      </c>
      <c r="L233" s="14"/>
      <c r="M233" s="12" t="s">
        <v>26</v>
      </c>
      <c r="N233" s="12" t="s">
        <v>26</v>
      </c>
      <c r="O233" s="14"/>
      <c r="P233" s="14"/>
      <c r="Q233" s="10" t="str">
        <f t="shared" si="0"/>
        <v>julio</v>
      </c>
      <c r="R233" s="14"/>
      <c r="S233" s="14"/>
      <c r="T233" s="14"/>
    </row>
    <row r="234" spans="1:20" ht="19.5" customHeight="1">
      <c r="A234" s="11">
        <v>44413.664842569444</v>
      </c>
      <c r="B234" s="12" t="s">
        <v>41</v>
      </c>
      <c r="C234" s="12" t="s">
        <v>27</v>
      </c>
      <c r="D234" s="13" t="s">
        <v>71</v>
      </c>
      <c r="E234" s="12" t="s">
        <v>29</v>
      </c>
      <c r="F234" s="12" t="s">
        <v>20</v>
      </c>
      <c r="G234" s="12" t="s">
        <v>21</v>
      </c>
      <c r="H234" s="12" t="s">
        <v>648</v>
      </c>
      <c r="I234" s="14"/>
      <c r="J234" s="12" t="s">
        <v>46</v>
      </c>
      <c r="K234" s="15">
        <v>44414</v>
      </c>
      <c r="L234" s="12" t="s">
        <v>32</v>
      </c>
      <c r="M234" s="12" t="s">
        <v>26</v>
      </c>
      <c r="N234" s="12" t="s">
        <v>26</v>
      </c>
      <c r="O234" s="14"/>
      <c r="P234" s="14"/>
      <c r="Q234" s="10" t="str">
        <f t="shared" si="0"/>
        <v>julio</v>
      </c>
      <c r="R234" s="14"/>
      <c r="S234" s="14"/>
      <c r="T234" s="14"/>
    </row>
    <row r="235" spans="1:20" ht="18.75" customHeight="1">
      <c r="A235" s="11">
        <v>44414.431923391203</v>
      </c>
      <c r="B235" s="12" t="s">
        <v>328</v>
      </c>
      <c r="C235" s="12" t="s">
        <v>27</v>
      </c>
      <c r="D235" s="13" t="s">
        <v>649</v>
      </c>
      <c r="E235" s="12" t="s">
        <v>649</v>
      </c>
      <c r="F235" s="12" t="s">
        <v>37</v>
      </c>
      <c r="G235" s="12" t="s">
        <v>437</v>
      </c>
      <c r="H235" s="19" t="s">
        <v>650</v>
      </c>
      <c r="I235" s="18" t="s">
        <v>651</v>
      </c>
      <c r="J235" s="12" t="s">
        <v>84</v>
      </c>
      <c r="K235" s="15">
        <v>44431</v>
      </c>
      <c r="L235" s="12" t="s">
        <v>25</v>
      </c>
      <c r="M235" s="12" t="s">
        <v>26</v>
      </c>
      <c r="N235" s="12" t="s">
        <v>26</v>
      </c>
      <c r="O235" s="14"/>
      <c r="P235" s="14"/>
      <c r="Q235" s="10" t="str">
        <f t="shared" si="0"/>
        <v>julio</v>
      </c>
      <c r="R235" s="14"/>
      <c r="S235" s="14"/>
      <c r="T235" s="14"/>
    </row>
    <row r="236" spans="1:20" ht="19.5" customHeight="1">
      <c r="A236" s="11">
        <v>44414.439556747689</v>
      </c>
      <c r="B236" s="12" t="s">
        <v>74</v>
      </c>
      <c r="C236" s="12" t="s">
        <v>27</v>
      </c>
      <c r="D236" s="13" t="s">
        <v>644</v>
      </c>
      <c r="E236" s="12" t="s">
        <v>92</v>
      </c>
      <c r="F236" s="12" t="s">
        <v>94</v>
      </c>
      <c r="G236" s="12" t="s">
        <v>652</v>
      </c>
      <c r="H236" s="12" t="s">
        <v>653</v>
      </c>
      <c r="I236" s="12" t="s">
        <v>654</v>
      </c>
      <c r="J236" s="12" t="s">
        <v>589</v>
      </c>
      <c r="K236" s="15">
        <v>44414</v>
      </c>
      <c r="L236" s="14"/>
      <c r="M236" s="12" t="s">
        <v>26</v>
      </c>
      <c r="N236" s="12" t="s">
        <v>26</v>
      </c>
      <c r="O236" s="14"/>
      <c r="P236" s="14"/>
      <c r="Q236" s="10" t="str">
        <f t="shared" si="0"/>
        <v>julio</v>
      </c>
      <c r="R236" s="14"/>
      <c r="S236" s="14"/>
      <c r="T236" s="14"/>
    </row>
    <row r="237" spans="1:20" ht="20.25" customHeight="1">
      <c r="A237" s="11">
        <v>44414.670670717591</v>
      </c>
      <c r="B237" s="12" t="s">
        <v>41</v>
      </c>
      <c r="C237" s="12" t="s">
        <v>27</v>
      </c>
      <c r="D237" s="13" t="s">
        <v>104</v>
      </c>
      <c r="E237" s="12" t="s">
        <v>565</v>
      </c>
      <c r="F237" s="12" t="s">
        <v>43</v>
      </c>
      <c r="G237" s="12" t="s">
        <v>44</v>
      </c>
      <c r="H237" s="12" t="s">
        <v>655</v>
      </c>
      <c r="I237" s="14"/>
      <c r="J237" s="12" t="s">
        <v>48</v>
      </c>
      <c r="K237" s="15">
        <v>44417</v>
      </c>
      <c r="L237" s="14"/>
      <c r="M237" s="12" t="s">
        <v>26</v>
      </c>
      <c r="N237" s="12" t="s">
        <v>26</v>
      </c>
      <c r="O237" s="14"/>
      <c r="P237" s="14"/>
      <c r="Q237" s="10" t="str">
        <f t="shared" si="0"/>
        <v>julio</v>
      </c>
      <c r="R237" s="14"/>
      <c r="S237" s="14"/>
      <c r="T237" s="14"/>
    </row>
    <row r="238" spans="1:20" ht="21" customHeight="1">
      <c r="A238" s="11">
        <v>44417.415884756949</v>
      </c>
      <c r="B238" s="12" t="s">
        <v>41</v>
      </c>
      <c r="C238" s="12" t="s">
        <v>27</v>
      </c>
      <c r="D238" s="13" t="s">
        <v>136</v>
      </c>
      <c r="E238" s="12" t="s">
        <v>656</v>
      </c>
      <c r="F238" s="12" t="s">
        <v>20</v>
      </c>
      <c r="G238" s="12" t="s">
        <v>44</v>
      </c>
      <c r="H238" s="12" t="s">
        <v>657</v>
      </c>
      <c r="I238" s="14"/>
      <c r="J238" s="12" t="s">
        <v>68</v>
      </c>
      <c r="K238" s="15">
        <v>44418</v>
      </c>
      <c r="L238" s="14"/>
      <c r="M238" s="12" t="s">
        <v>26</v>
      </c>
      <c r="N238" s="12" t="s">
        <v>26</v>
      </c>
      <c r="O238" s="14"/>
      <c r="P238" s="14"/>
      <c r="Q238" s="10" t="str">
        <f t="shared" si="0"/>
        <v>julio</v>
      </c>
      <c r="R238" s="14"/>
      <c r="S238" s="14"/>
      <c r="T238" s="14"/>
    </row>
    <row r="239" spans="1:20" ht="18.75" customHeight="1">
      <c r="A239" s="11">
        <v>44417.455250729166</v>
      </c>
      <c r="B239" s="12" t="s">
        <v>41</v>
      </c>
      <c r="C239" s="12" t="s">
        <v>27</v>
      </c>
      <c r="D239" s="13" t="s">
        <v>518</v>
      </c>
      <c r="E239" s="12" t="s">
        <v>658</v>
      </c>
      <c r="F239" s="12" t="s">
        <v>100</v>
      </c>
      <c r="G239" s="12" t="s">
        <v>78</v>
      </c>
      <c r="H239" s="12" t="s">
        <v>659</v>
      </c>
      <c r="I239" s="16" t="s">
        <v>660</v>
      </c>
      <c r="J239" s="12" t="s">
        <v>68</v>
      </c>
      <c r="K239" s="15">
        <v>44421</v>
      </c>
      <c r="L239" s="12" t="s">
        <v>661</v>
      </c>
      <c r="M239" s="12" t="s">
        <v>26</v>
      </c>
      <c r="N239" s="12" t="s">
        <v>26</v>
      </c>
      <c r="O239" s="14"/>
      <c r="P239" s="14"/>
      <c r="Q239" s="10" t="str">
        <f t="shared" si="0"/>
        <v>julio</v>
      </c>
      <c r="R239" s="14"/>
      <c r="S239" s="14"/>
      <c r="T239" s="14"/>
    </row>
    <row r="240" spans="1:20" ht="20.25" customHeight="1">
      <c r="A240" s="11">
        <v>44417.47500741898</v>
      </c>
      <c r="B240" s="12" t="s">
        <v>328</v>
      </c>
      <c r="C240" s="12" t="s">
        <v>27</v>
      </c>
      <c r="D240" s="12" t="s">
        <v>75</v>
      </c>
      <c r="E240" s="12" t="s">
        <v>76</v>
      </c>
      <c r="F240" s="12" t="s">
        <v>77</v>
      </c>
      <c r="G240" s="12" t="s">
        <v>44</v>
      </c>
      <c r="H240" s="12" t="s">
        <v>662</v>
      </c>
      <c r="I240" s="17" t="s">
        <v>663</v>
      </c>
      <c r="J240" s="12" t="s">
        <v>84</v>
      </c>
      <c r="K240" s="15">
        <v>44428</v>
      </c>
      <c r="L240" s="14"/>
      <c r="M240" s="12" t="s">
        <v>26</v>
      </c>
      <c r="N240" s="12" t="s">
        <v>26</v>
      </c>
      <c r="O240" s="14"/>
      <c r="P240" s="14"/>
      <c r="Q240" s="10" t="str">
        <f t="shared" si="0"/>
        <v>julio</v>
      </c>
      <c r="R240" s="14"/>
      <c r="S240" s="14"/>
      <c r="T240" s="14"/>
    </row>
    <row r="241" spans="1:20" ht="19.5" customHeight="1">
      <c r="A241" s="11">
        <v>44417.475750659723</v>
      </c>
      <c r="B241" s="12" t="s">
        <v>108</v>
      </c>
      <c r="C241" s="12" t="s">
        <v>27</v>
      </c>
      <c r="D241" s="13" t="s">
        <v>71</v>
      </c>
      <c r="E241" s="12" t="s">
        <v>29</v>
      </c>
      <c r="F241" s="12" t="s">
        <v>20</v>
      </c>
      <c r="G241" s="12" t="s">
        <v>78</v>
      </c>
      <c r="H241" s="12" t="s">
        <v>664</v>
      </c>
      <c r="I241" s="14"/>
      <c r="J241" s="12" t="s">
        <v>48</v>
      </c>
      <c r="K241" s="15">
        <v>44421</v>
      </c>
      <c r="L241" s="12" t="s">
        <v>32</v>
      </c>
      <c r="M241" s="12" t="s">
        <v>26</v>
      </c>
      <c r="N241" s="12" t="s">
        <v>26</v>
      </c>
      <c r="O241" s="14"/>
      <c r="P241" s="14"/>
      <c r="Q241" s="10" t="str">
        <f t="shared" si="0"/>
        <v>julio</v>
      </c>
      <c r="R241" s="14"/>
      <c r="S241" s="14"/>
      <c r="T241" s="14"/>
    </row>
    <row r="242" spans="1:20" ht="19.5" customHeight="1">
      <c r="A242" s="11">
        <v>44417.597694837961</v>
      </c>
      <c r="B242" s="12" t="s">
        <v>41</v>
      </c>
      <c r="C242" s="12" t="s">
        <v>27</v>
      </c>
      <c r="D242" s="13" t="s">
        <v>224</v>
      </c>
      <c r="E242" s="12" t="s">
        <v>224</v>
      </c>
      <c r="F242" s="12" t="s">
        <v>43</v>
      </c>
      <c r="G242" s="12" t="s">
        <v>21</v>
      </c>
      <c r="H242" s="12" t="s">
        <v>665</v>
      </c>
      <c r="I242" s="17" t="s">
        <v>666</v>
      </c>
      <c r="J242" s="12" t="s">
        <v>73</v>
      </c>
      <c r="K242" s="15">
        <v>44418</v>
      </c>
      <c r="L242" s="12" t="s">
        <v>611</v>
      </c>
      <c r="M242" s="12" t="s">
        <v>26</v>
      </c>
      <c r="N242" s="12" t="s">
        <v>26</v>
      </c>
      <c r="O242" s="14"/>
      <c r="P242" s="14"/>
      <c r="Q242" s="10" t="str">
        <f t="shared" si="0"/>
        <v>julio</v>
      </c>
      <c r="R242" s="14"/>
      <c r="S242" s="14"/>
      <c r="T242" s="14"/>
    </row>
    <row r="243" spans="1:20" ht="21" customHeight="1">
      <c r="A243" s="11">
        <v>44418.632224594912</v>
      </c>
      <c r="B243" s="12" t="s">
        <v>74</v>
      </c>
      <c r="C243" s="12" t="s">
        <v>27</v>
      </c>
      <c r="D243" s="13" t="s">
        <v>88</v>
      </c>
      <c r="E243" s="12" t="s">
        <v>535</v>
      </c>
      <c r="F243" s="12" t="s">
        <v>43</v>
      </c>
      <c r="G243" s="12" t="s">
        <v>78</v>
      </c>
      <c r="H243" s="12" t="s">
        <v>667</v>
      </c>
      <c r="I243" s="16" t="s">
        <v>668</v>
      </c>
      <c r="J243" s="12" t="s">
        <v>68</v>
      </c>
      <c r="K243" s="15">
        <v>44419</v>
      </c>
      <c r="L243" s="12" t="s">
        <v>25</v>
      </c>
      <c r="M243" s="12" t="s">
        <v>26</v>
      </c>
      <c r="N243" s="12" t="s">
        <v>26</v>
      </c>
      <c r="O243" s="14"/>
      <c r="P243" s="14"/>
      <c r="Q243" s="10" t="str">
        <f t="shared" si="0"/>
        <v>julio</v>
      </c>
      <c r="R243" s="14"/>
      <c r="S243" s="14"/>
      <c r="T243" s="14"/>
    </row>
    <row r="244" spans="1:20" ht="20.25" customHeight="1">
      <c r="A244" s="11">
        <v>44418.640315462966</v>
      </c>
      <c r="B244" s="12" t="s">
        <v>41</v>
      </c>
      <c r="C244" s="12" t="s">
        <v>27</v>
      </c>
      <c r="D244" s="13" t="s">
        <v>71</v>
      </c>
      <c r="E244" s="12" t="s">
        <v>29</v>
      </c>
      <c r="F244" s="12" t="s">
        <v>20</v>
      </c>
      <c r="G244" s="12" t="s">
        <v>44</v>
      </c>
      <c r="H244" s="12" t="s">
        <v>669</v>
      </c>
      <c r="I244" s="14"/>
      <c r="J244" s="12" t="s">
        <v>48</v>
      </c>
      <c r="K244" s="15">
        <v>44419</v>
      </c>
      <c r="L244" s="14"/>
      <c r="M244" s="12" t="s">
        <v>26</v>
      </c>
      <c r="N244" s="12" t="s">
        <v>26</v>
      </c>
      <c r="O244" s="14"/>
      <c r="P244" s="14"/>
      <c r="Q244" s="10" t="str">
        <f t="shared" si="0"/>
        <v>julio</v>
      </c>
      <c r="R244" s="14"/>
      <c r="S244" s="14"/>
      <c r="T244" s="14"/>
    </row>
    <row r="245" spans="1:20" ht="20.25" customHeight="1">
      <c r="A245" s="11">
        <v>44419.455985555556</v>
      </c>
      <c r="B245" s="12" t="s">
        <v>16</v>
      </c>
      <c r="C245" s="12" t="s">
        <v>27</v>
      </c>
      <c r="D245" s="13" t="s">
        <v>18</v>
      </c>
      <c r="E245" s="12" t="s">
        <v>137</v>
      </c>
      <c r="F245" s="12" t="s">
        <v>20</v>
      </c>
      <c r="G245" s="12" t="s">
        <v>44</v>
      </c>
      <c r="H245" s="12" t="s">
        <v>670</v>
      </c>
      <c r="I245" s="14"/>
      <c r="J245" s="12" t="s">
        <v>73</v>
      </c>
      <c r="K245" s="15">
        <v>44420</v>
      </c>
      <c r="L245" s="12" t="s">
        <v>604</v>
      </c>
      <c r="M245" s="12" t="s">
        <v>26</v>
      </c>
      <c r="N245" s="12" t="s">
        <v>26</v>
      </c>
      <c r="O245" s="14"/>
      <c r="P245" s="14"/>
      <c r="Q245" s="10" t="str">
        <f t="shared" si="0"/>
        <v>julio</v>
      </c>
      <c r="R245" s="14"/>
      <c r="S245" s="14"/>
      <c r="T245" s="14"/>
    </row>
    <row r="246" spans="1:20" ht="19.5" customHeight="1">
      <c r="A246" s="11">
        <v>44419.49054510417</v>
      </c>
      <c r="B246" s="12" t="s">
        <v>41</v>
      </c>
      <c r="C246" s="12" t="s">
        <v>27</v>
      </c>
      <c r="D246" s="12" t="s">
        <v>75</v>
      </c>
      <c r="E246" s="12" t="s">
        <v>76</v>
      </c>
      <c r="F246" s="12" t="s">
        <v>77</v>
      </c>
      <c r="G246" s="12" t="s">
        <v>78</v>
      </c>
      <c r="H246" s="12" t="s">
        <v>671</v>
      </c>
      <c r="I246" s="14"/>
      <c r="J246" s="12" t="s">
        <v>84</v>
      </c>
      <c r="K246" s="15">
        <v>44421</v>
      </c>
      <c r="L246" s="14"/>
      <c r="M246" s="12" t="s">
        <v>26</v>
      </c>
      <c r="N246" s="12" t="s">
        <v>26</v>
      </c>
      <c r="O246" s="14"/>
      <c r="P246" s="14"/>
      <c r="Q246" s="10" t="str">
        <f t="shared" si="0"/>
        <v>julio</v>
      </c>
      <c r="R246" s="14"/>
      <c r="S246" s="14"/>
      <c r="T246" s="14"/>
    </row>
    <row r="247" spans="1:20" ht="19.5" customHeight="1">
      <c r="A247" s="11">
        <v>44419.493446099536</v>
      </c>
      <c r="B247" s="12" t="s">
        <v>328</v>
      </c>
      <c r="C247" s="12" t="s">
        <v>27</v>
      </c>
      <c r="D247" s="13" t="s">
        <v>518</v>
      </c>
      <c r="E247" s="12" t="s">
        <v>344</v>
      </c>
      <c r="F247" s="12" t="s">
        <v>100</v>
      </c>
      <c r="G247" s="12" t="s">
        <v>21</v>
      </c>
      <c r="H247" s="12" t="s">
        <v>672</v>
      </c>
      <c r="I247" s="16" t="s">
        <v>673</v>
      </c>
      <c r="J247" s="12" t="s">
        <v>68</v>
      </c>
      <c r="K247" s="15">
        <v>44425</v>
      </c>
      <c r="L247" s="12" t="s">
        <v>674</v>
      </c>
      <c r="M247" s="12" t="s">
        <v>26</v>
      </c>
      <c r="N247" s="12" t="s">
        <v>26</v>
      </c>
      <c r="O247" s="14"/>
      <c r="P247" s="14"/>
      <c r="Q247" s="10" t="str">
        <f t="shared" si="0"/>
        <v>julio</v>
      </c>
      <c r="R247" s="14"/>
      <c r="S247" s="14"/>
      <c r="T247" s="14"/>
    </row>
    <row r="248" spans="1:20" ht="21" customHeight="1">
      <c r="A248" s="11">
        <v>44419.589408356478</v>
      </c>
      <c r="B248" s="12" t="s">
        <v>41</v>
      </c>
      <c r="C248" s="12" t="s">
        <v>27</v>
      </c>
      <c r="D248" s="13" t="s">
        <v>675</v>
      </c>
      <c r="E248" s="12" t="s">
        <v>676</v>
      </c>
      <c r="F248" s="12" t="s">
        <v>43</v>
      </c>
      <c r="G248" s="12" t="s">
        <v>21</v>
      </c>
      <c r="H248" s="12" t="s">
        <v>677</v>
      </c>
      <c r="I248" s="12" t="s">
        <v>678</v>
      </c>
      <c r="J248" s="12" t="s">
        <v>46</v>
      </c>
      <c r="K248" s="15">
        <v>44421</v>
      </c>
      <c r="L248" s="14"/>
      <c r="M248" s="12" t="s">
        <v>26</v>
      </c>
      <c r="N248" s="12" t="s">
        <v>26</v>
      </c>
      <c r="O248" s="14"/>
      <c r="P248" s="14"/>
      <c r="Q248" s="10" t="str">
        <f t="shared" si="0"/>
        <v>julio</v>
      </c>
      <c r="R248" s="14"/>
      <c r="S248" s="14"/>
      <c r="T248" s="14"/>
    </row>
    <row r="249" spans="1:20" ht="19.5" customHeight="1">
      <c r="A249" s="11">
        <v>44419.696906921294</v>
      </c>
      <c r="B249" s="12" t="s">
        <v>328</v>
      </c>
      <c r="C249" s="12" t="s">
        <v>27</v>
      </c>
      <c r="D249" s="13" t="s">
        <v>88</v>
      </c>
      <c r="E249" s="12" t="s">
        <v>535</v>
      </c>
      <c r="F249" s="12" t="s">
        <v>43</v>
      </c>
      <c r="G249" s="12" t="s">
        <v>44</v>
      </c>
      <c r="H249" s="12" t="s">
        <v>679</v>
      </c>
      <c r="I249" s="16" t="s">
        <v>680</v>
      </c>
      <c r="J249" s="12" t="s">
        <v>68</v>
      </c>
      <c r="K249" s="15">
        <v>44425</v>
      </c>
      <c r="L249" s="12" t="s">
        <v>32</v>
      </c>
      <c r="M249" s="12" t="s">
        <v>26</v>
      </c>
      <c r="N249" s="12" t="s">
        <v>26</v>
      </c>
      <c r="O249" s="14"/>
      <c r="P249" s="14"/>
      <c r="Q249" s="10" t="str">
        <f t="shared" si="0"/>
        <v>julio</v>
      </c>
      <c r="R249" s="14"/>
      <c r="S249" s="14"/>
      <c r="T249" s="14"/>
    </row>
    <row r="250" spans="1:20" ht="18" customHeight="1">
      <c r="A250" s="11">
        <v>44420.388128946761</v>
      </c>
      <c r="B250" s="12" t="s">
        <v>41</v>
      </c>
      <c r="C250" s="12" t="s">
        <v>27</v>
      </c>
      <c r="D250" s="13" t="s">
        <v>136</v>
      </c>
      <c r="E250" s="12" t="s">
        <v>533</v>
      </c>
      <c r="F250" s="12" t="s">
        <v>282</v>
      </c>
      <c r="G250" s="12" t="s">
        <v>44</v>
      </c>
      <c r="H250" s="12" t="s">
        <v>681</v>
      </c>
      <c r="I250" s="14"/>
      <c r="J250" s="12" t="s">
        <v>682</v>
      </c>
      <c r="K250" s="15">
        <v>44420</v>
      </c>
      <c r="L250" s="14"/>
      <c r="M250" s="12" t="s">
        <v>26</v>
      </c>
      <c r="N250" s="12" t="s">
        <v>26</v>
      </c>
      <c r="O250" s="14"/>
      <c r="P250" s="14"/>
      <c r="Q250" s="10" t="str">
        <f t="shared" si="0"/>
        <v>julio</v>
      </c>
      <c r="R250" s="14"/>
      <c r="S250" s="14"/>
      <c r="T250" s="14"/>
    </row>
    <row r="251" spans="1:20" ht="21" customHeight="1">
      <c r="A251" s="11">
        <v>44420.411370000002</v>
      </c>
      <c r="B251" s="12" t="s">
        <v>74</v>
      </c>
      <c r="C251" s="12" t="s">
        <v>27</v>
      </c>
      <c r="D251" s="13" t="s">
        <v>18</v>
      </c>
      <c r="E251" s="12" t="s">
        <v>29</v>
      </c>
      <c r="F251" s="12" t="s">
        <v>20</v>
      </c>
      <c r="G251" s="12" t="s">
        <v>21</v>
      </c>
      <c r="H251" s="12" t="s">
        <v>683</v>
      </c>
      <c r="I251" s="14"/>
      <c r="J251" s="12" t="s">
        <v>46</v>
      </c>
      <c r="K251" s="15">
        <v>44421</v>
      </c>
      <c r="L251" s="12" t="s">
        <v>69</v>
      </c>
      <c r="M251" s="12" t="s">
        <v>26</v>
      </c>
      <c r="N251" s="12" t="s">
        <v>26</v>
      </c>
      <c r="O251" s="14"/>
      <c r="P251" s="14"/>
      <c r="Q251" s="10" t="str">
        <f t="shared" si="0"/>
        <v>julio</v>
      </c>
      <c r="R251" s="14"/>
      <c r="S251" s="14"/>
      <c r="T251" s="14"/>
    </row>
    <row r="252" spans="1:20" ht="19.5" customHeight="1">
      <c r="A252" s="11">
        <v>44421.374343321761</v>
      </c>
      <c r="B252" s="12" t="s">
        <v>328</v>
      </c>
      <c r="C252" s="12" t="s">
        <v>27</v>
      </c>
      <c r="D252" s="13" t="s">
        <v>136</v>
      </c>
      <c r="E252" s="12" t="s">
        <v>391</v>
      </c>
      <c r="F252" s="12" t="s">
        <v>55</v>
      </c>
      <c r="G252" s="12" t="s">
        <v>44</v>
      </c>
      <c r="H252" s="12" t="s">
        <v>684</v>
      </c>
      <c r="I252" s="14"/>
      <c r="J252" s="12" t="s">
        <v>126</v>
      </c>
      <c r="K252" s="15">
        <v>44421</v>
      </c>
      <c r="L252" s="14"/>
      <c r="M252" s="12" t="s">
        <v>26</v>
      </c>
      <c r="N252" s="12" t="s">
        <v>26</v>
      </c>
      <c r="O252" s="14"/>
      <c r="P252" s="14"/>
      <c r="Q252" s="10" t="str">
        <f t="shared" si="0"/>
        <v>julio</v>
      </c>
      <c r="R252" s="14"/>
      <c r="S252" s="14"/>
      <c r="T252" s="14"/>
    </row>
    <row r="253" spans="1:20" ht="18.75" customHeight="1">
      <c r="A253" s="11">
        <v>44421.386482731483</v>
      </c>
      <c r="B253" s="12" t="s">
        <v>108</v>
      </c>
      <c r="C253" s="12" t="s">
        <v>27</v>
      </c>
      <c r="D253" s="13" t="s">
        <v>136</v>
      </c>
      <c r="E253" s="12" t="s">
        <v>16</v>
      </c>
      <c r="F253" s="12" t="s">
        <v>20</v>
      </c>
      <c r="G253" s="12" t="s">
        <v>44</v>
      </c>
      <c r="H253" s="12" t="s">
        <v>685</v>
      </c>
      <c r="I253" s="12" t="s">
        <v>686</v>
      </c>
      <c r="J253" s="12" t="s">
        <v>46</v>
      </c>
      <c r="K253" s="15">
        <v>44421</v>
      </c>
      <c r="L253" s="14"/>
      <c r="M253" s="12" t="s">
        <v>26</v>
      </c>
      <c r="N253" s="12" t="s">
        <v>26</v>
      </c>
      <c r="O253" s="14"/>
      <c r="P253" s="14"/>
      <c r="Q253" s="10" t="str">
        <f t="shared" si="0"/>
        <v>julio</v>
      </c>
      <c r="R253" s="14"/>
      <c r="S253" s="14"/>
      <c r="T253" s="14"/>
    </row>
    <row r="254" spans="1:20" ht="17.25" customHeight="1">
      <c r="A254" s="11">
        <v>44421.40667300926</v>
      </c>
      <c r="B254" s="12" t="s">
        <v>16</v>
      </c>
      <c r="C254" s="12" t="s">
        <v>27</v>
      </c>
      <c r="D254" s="13" t="s">
        <v>136</v>
      </c>
      <c r="E254" s="12" t="s">
        <v>687</v>
      </c>
      <c r="F254" s="12" t="s">
        <v>282</v>
      </c>
      <c r="G254" s="12" t="s">
        <v>44</v>
      </c>
      <c r="H254" s="12" t="s">
        <v>688</v>
      </c>
      <c r="I254" s="14"/>
      <c r="J254" s="12" t="s">
        <v>46</v>
      </c>
      <c r="K254" s="15">
        <v>44425</v>
      </c>
      <c r="L254" s="14"/>
      <c r="M254" s="12" t="s">
        <v>26</v>
      </c>
      <c r="N254" s="12" t="s">
        <v>26</v>
      </c>
      <c r="O254" s="14"/>
      <c r="P254" s="14"/>
      <c r="Q254" s="10" t="str">
        <f t="shared" si="0"/>
        <v>julio</v>
      </c>
      <c r="R254" s="14"/>
      <c r="S254" s="14"/>
      <c r="T254" s="14"/>
    </row>
    <row r="255" spans="1:20" ht="21" customHeight="1">
      <c r="A255" s="11">
        <v>44421.421192824069</v>
      </c>
      <c r="B255" s="12" t="s">
        <v>108</v>
      </c>
      <c r="C255" s="12" t="s">
        <v>27</v>
      </c>
      <c r="D255" s="13" t="s">
        <v>71</v>
      </c>
      <c r="E255" s="12" t="s">
        <v>120</v>
      </c>
      <c r="F255" s="12" t="s">
        <v>20</v>
      </c>
      <c r="G255" s="12" t="s">
        <v>78</v>
      </c>
      <c r="H255" s="12" t="s">
        <v>689</v>
      </c>
      <c r="I255" s="14"/>
      <c r="J255" s="12" t="s">
        <v>48</v>
      </c>
      <c r="K255" s="15">
        <v>44428</v>
      </c>
      <c r="L255" s="14"/>
      <c r="M255" s="12" t="s">
        <v>26</v>
      </c>
      <c r="N255" s="12" t="s">
        <v>26</v>
      </c>
      <c r="O255" s="14"/>
      <c r="P255" s="14"/>
      <c r="Q255" s="10" t="str">
        <f t="shared" si="0"/>
        <v>julio</v>
      </c>
      <c r="R255" s="14"/>
      <c r="S255" s="14"/>
      <c r="T255" s="14"/>
    </row>
    <row r="256" spans="1:20" ht="18" customHeight="1">
      <c r="A256" s="11">
        <v>44421.422541666667</v>
      </c>
      <c r="B256" s="12" t="s">
        <v>328</v>
      </c>
      <c r="C256" s="12" t="s">
        <v>27</v>
      </c>
      <c r="D256" s="13" t="s">
        <v>71</v>
      </c>
      <c r="E256" s="12" t="s">
        <v>120</v>
      </c>
      <c r="F256" s="12" t="s">
        <v>20</v>
      </c>
      <c r="G256" s="12" t="s">
        <v>44</v>
      </c>
      <c r="H256" s="12" t="s">
        <v>690</v>
      </c>
      <c r="I256" s="16" t="s">
        <v>691</v>
      </c>
      <c r="J256" s="12" t="s">
        <v>48</v>
      </c>
      <c r="K256" s="15">
        <v>44426</v>
      </c>
      <c r="L256" s="12" t="s">
        <v>330</v>
      </c>
      <c r="M256" s="12" t="s">
        <v>26</v>
      </c>
      <c r="N256" s="12" t="s">
        <v>26</v>
      </c>
      <c r="O256" s="14"/>
      <c r="P256" s="14"/>
      <c r="Q256" s="10" t="str">
        <f t="shared" si="0"/>
        <v>julio</v>
      </c>
      <c r="R256" s="14"/>
      <c r="S256" s="14"/>
      <c r="T256" s="14"/>
    </row>
    <row r="257" spans="1:20" ht="19.5" customHeight="1">
      <c r="A257" s="11">
        <v>44421.423562037038</v>
      </c>
      <c r="B257" s="12" t="s">
        <v>108</v>
      </c>
      <c r="C257" s="12" t="s">
        <v>27</v>
      </c>
      <c r="D257" s="13" t="s">
        <v>136</v>
      </c>
      <c r="E257" s="12" t="s">
        <v>533</v>
      </c>
      <c r="F257" s="12" t="s">
        <v>282</v>
      </c>
      <c r="G257" s="12" t="s">
        <v>44</v>
      </c>
      <c r="H257" s="12" t="s">
        <v>692</v>
      </c>
      <c r="I257" s="14"/>
      <c r="J257" s="12" t="s">
        <v>46</v>
      </c>
      <c r="K257" s="15">
        <v>44428</v>
      </c>
      <c r="L257" s="14"/>
      <c r="M257" s="12" t="s">
        <v>26</v>
      </c>
      <c r="N257" s="12" t="s">
        <v>26</v>
      </c>
      <c r="O257" s="14"/>
      <c r="P257" s="14"/>
      <c r="Q257" s="10" t="str">
        <f t="shared" si="0"/>
        <v>julio</v>
      </c>
      <c r="R257" s="14"/>
      <c r="S257" s="14"/>
      <c r="T257" s="14"/>
    </row>
    <row r="258" spans="1:20" ht="19.5" customHeight="1">
      <c r="A258" s="11">
        <v>44421.485201770833</v>
      </c>
      <c r="B258" s="12" t="s">
        <v>328</v>
      </c>
      <c r="C258" s="12" t="s">
        <v>27</v>
      </c>
      <c r="D258" s="13" t="s">
        <v>92</v>
      </c>
      <c r="E258" s="12" t="s">
        <v>92</v>
      </c>
      <c r="F258" s="12" t="s">
        <v>94</v>
      </c>
      <c r="G258" s="12" t="s">
        <v>44</v>
      </c>
      <c r="H258" s="12" t="s">
        <v>693</v>
      </c>
      <c r="I258" s="17" t="s">
        <v>694</v>
      </c>
      <c r="J258" s="12" t="s">
        <v>695</v>
      </c>
      <c r="K258" s="15">
        <v>44425</v>
      </c>
      <c r="L258" s="14"/>
      <c r="M258" s="12" t="s">
        <v>26</v>
      </c>
      <c r="N258" s="12" t="s">
        <v>26</v>
      </c>
      <c r="O258" s="14"/>
      <c r="P258" s="14"/>
      <c r="Q258" s="10" t="str">
        <f t="shared" si="0"/>
        <v>julio</v>
      </c>
      <c r="R258" s="14"/>
      <c r="S258" s="14"/>
      <c r="T258" s="14"/>
    </row>
    <row r="259" spans="1:20" ht="21.75" customHeight="1">
      <c r="A259" s="11">
        <v>44421.494089108797</v>
      </c>
      <c r="B259" s="12" t="s">
        <v>108</v>
      </c>
      <c r="C259" s="12" t="s">
        <v>27</v>
      </c>
      <c r="D259" s="13" t="s">
        <v>71</v>
      </c>
      <c r="E259" s="12" t="s">
        <v>29</v>
      </c>
      <c r="F259" s="12" t="s">
        <v>20</v>
      </c>
      <c r="G259" s="12" t="s">
        <v>293</v>
      </c>
      <c r="H259" s="12" t="s">
        <v>696</v>
      </c>
      <c r="I259" s="14"/>
      <c r="J259" s="12" t="s">
        <v>48</v>
      </c>
      <c r="K259" s="15">
        <v>44421</v>
      </c>
      <c r="L259" s="14"/>
      <c r="M259" s="12" t="s">
        <v>26</v>
      </c>
      <c r="N259" s="12" t="s">
        <v>26</v>
      </c>
      <c r="O259" s="14"/>
      <c r="P259" s="14"/>
      <c r="Q259" s="10" t="str">
        <f t="shared" si="0"/>
        <v>julio</v>
      </c>
      <c r="R259" s="14"/>
      <c r="S259" s="14"/>
      <c r="T259" s="14"/>
    </row>
    <row r="260" spans="1:20" ht="19.5" customHeight="1">
      <c r="A260" s="11">
        <v>44421.588662013892</v>
      </c>
      <c r="B260" s="12" t="s">
        <v>74</v>
      </c>
      <c r="C260" s="12" t="s">
        <v>27</v>
      </c>
      <c r="D260" s="12" t="s">
        <v>75</v>
      </c>
      <c r="E260" s="12" t="s">
        <v>76</v>
      </c>
      <c r="F260" s="12" t="s">
        <v>77</v>
      </c>
      <c r="G260" s="12" t="s">
        <v>78</v>
      </c>
      <c r="H260" s="12" t="s">
        <v>697</v>
      </c>
      <c r="I260" s="17" t="s">
        <v>698</v>
      </c>
      <c r="J260" s="12" t="s">
        <v>84</v>
      </c>
      <c r="K260" s="15">
        <v>44426</v>
      </c>
      <c r="L260" s="14"/>
      <c r="M260" s="12" t="s">
        <v>26</v>
      </c>
      <c r="N260" s="12" t="s">
        <v>26</v>
      </c>
      <c r="O260" s="14"/>
      <c r="P260" s="14"/>
      <c r="Q260" s="10" t="str">
        <f t="shared" si="0"/>
        <v>julio</v>
      </c>
      <c r="R260" s="14"/>
      <c r="S260" s="14"/>
      <c r="T260" s="14"/>
    </row>
    <row r="261" spans="1:20" ht="20.25" customHeight="1">
      <c r="A261" s="11">
        <v>44421.616663460649</v>
      </c>
      <c r="B261" s="12" t="s">
        <v>328</v>
      </c>
      <c r="C261" s="12" t="s">
        <v>27</v>
      </c>
      <c r="D261" s="13" t="s">
        <v>104</v>
      </c>
      <c r="E261" s="12" t="s">
        <v>565</v>
      </c>
      <c r="F261" s="12" t="s">
        <v>43</v>
      </c>
      <c r="G261" s="12" t="s">
        <v>44</v>
      </c>
      <c r="H261" s="12" t="s">
        <v>699</v>
      </c>
      <c r="I261" s="16" t="s">
        <v>700</v>
      </c>
      <c r="J261" s="12" t="s">
        <v>68</v>
      </c>
      <c r="K261" s="15">
        <v>44425</v>
      </c>
      <c r="L261" s="14"/>
      <c r="M261" s="12" t="s">
        <v>26</v>
      </c>
      <c r="N261" s="12" t="s">
        <v>26</v>
      </c>
      <c r="O261" s="14"/>
      <c r="P261" s="14"/>
      <c r="Q261" s="10" t="str">
        <f t="shared" si="0"/>
        <v>julio</v>
      </c>
      <c r="R261" s="14"/>
      <c r="S261" s="14"/>
      <c r="T261" s="14"/>
    </row>
    <row r="262" spans="1:20" ht="19.5" customHeight="1">
      <c r="A262" s="11">
        <v>44421.635981134255</v>
      </c>
      <c r="B262" s="12" t="s">
        <v>328</v>
      </c>
      <c r="C262" s="12" t="s">
        <v>27</v>
      </c>
      <c r="D262" s="13" t="s">
        <v>59</v>
      </c>
      <c r="E262" s="12" t="s">
        <v>60</v>
      </c>
      <c r="F262" s="12" t="s">
        <v>61</v>
      </c>
      <c r="G262" s="12" t="s">
        <v>21</v>
      </c>
      <c r="H262" s="12" t="s">
        <v>701</v>
      </c>
      <c r="I262" s="16" t="s">
        <v>702</v>
      </c>
      <c r="J262" s="12" t="s">
        <v>73</v>
      </c>
      <c r="K262" s="15">
        <v>44427</v>
      </c>
      <c r="L262" s="12" t="s">
        <v>703</v>
      </c>
      <c r="M262" s="12" t="s">
        <v>26</v>
      </c>
      <c r="N262" s="12" t="s">
        <v>26</v>
      </c>
      <c r="O262" s="14"/>
      <c r="P262" s="14"/>
      <c r="Q262" s="10" t="str">
        <f t="shared" si="0"/>
        <v>julio</v>
      </c>
      <c r="R262" s="14"/>
      <c r="S262" s="14"/>
      <c r="T262" s="14"/>
    </row>
    <row r="263" spans="1:20" ht="20.25" customHeight="1">
      <c r="A263" s="11">
        <v>44421.641542106481</v>
      </c>
      <c r="B263" s="12" t="s">
        <v>16</v>
      </c>
      <c r="C263" s="12" t="s">
        <v>27</v>
      </c>
      <c r="D263" s="13" t="s">
        <v>104</v>
      </c>
      <c r="E263" s="12" t="s">
        <v>565</v>
      </c>
      <c r="F263" s="12" t="s">
        <v>43</v>
      </c>
      <c r="G263" s="12" t="s">
        <v>704</v>
      </c>
      <c r="H263" s="12" t="s">
        <v>705</v>
      </c>
      <c r="I263" s="16" t="s">
        <v>706</v>
      </c>
      <c r="J263" s="12" t="s">
        <v>48</v>
      </c>
      <c r="K263" s="15">
        <v>44425</v>
      </c>
      <c r="L263" s="14"/>
      <c r="M263" s="12" t="s">
        <v>26</v>
      </c>
      <c r="N263" s="12" t="s">
        <v>26</v>
      </c>
      <c r="O263" s="14"/>
      <c r="P263" s="14"/>
      <c r="Q263" s="10" t="str">
        <f t="shared" si="0"/>
        <v>julio</v>
      </c>
      <c r="R263" s="14"/>
      <c r="S263" s="14"/>
      <c r="T263" s="14"/>
    </row>
    <row r="264" spans="1:20" ht="21.75" customHeight="1">
      <c r="A264" s="11">
        <v>44426.470651944444</v>
      </c>
      <c r="B264" s="12" t="s">
        <v>328</v>
      </c>
      <c r="C264" s="12" t="s">
        <v>27</v>
      </c>
      <c r="D264" s="12" t="s">
        <v>75</v>
      </c>
      <c r="E264" s="12" t="s">
        <v>76</v>
      </c>
      <c r="F264" s="12" t="s">
        <v>77</v>
      </c>
      <c r="G264" s="12" t="s">
        <v>44</v>
      </c>
      <c r="H264" s="12" t="s">
        <v>707</v>
      </c>
      <c r="I264" s="17" t="s">
        <v>708</v>
      </c>
      <c r="J264" s="12" t="s">
        <v>84</v>
      </c>
      <c r="K264" s="15">
        <v>44440</v>
      </c>
      <c r="L264" s="14"/>
      <c r="M264" s="12" t="s">
        <v>26</v>
      </c>
      <c r="N264" s="12" t="s">
        <v>26</v>
      </c>
      <c r="O264" s="14"/>
      <c r="P264" s="14"/>
      <c r="Q264" s="10" t="str">
        <f t="shared" si="0"/>
        <v>julio</v>
      </c>
      <c r="R264" s="14"/>
      <c r="S264" s="14"/>
      <c r="T264" s="14"/>
    </row>
    <row r="265" spans="1:20" ht="19.5" customHeight="1">
      <c r="A265" s="11">
        <v>44426.578843460651</v>
      </c>
      <c r="B265" s="12" t="s">
        <v>328</v>
      </c>
      <c r="C265" s="12" t="s">
        <v>27</v>
      </c>
      <c r="D265" s="13" t="s">
        <v>136</v>
      </c>
      <c r="E265" s="12" t="s">
        <v>687</v>
      </c>
      <c r="F265" s="12" t="s">
        <v>282</v>
      </c>
      <c r="G265" s="12" t="s">
        <v>44</v>
      </c>
      <c r="H265" s="12" t="s">
        <v>709</v>
      </c>
      <c r="I265" s="14"/>
      <c r="J265" s="12" t="s">
        <v>84</v>
      </c>
      <c r="K265" s="15">
        <v>44428</v>
      </c>
      <c r="L265" s="14"/>
      <c r="M265" s="12" t="s">
        <v>26</v>
      </c>
      <c r="N265" s="12" t="s">
        <v>26</v>
      </c>
      <c r="O265" s="14"/>
      <c r="P265" s="14"/>
      <c r="Q265" s="10" t="str">
        <f t="shared" si="0"/>
        <v>julio</v>
      </c>
      <c r="R265" s="14"/>
      <c r="S265" s="14"/>
      <c r="T265" s="14"/>
    </row>
    <row r="266" spans="1:20" ht="19.5" customHeight="1">
      <c r="A266" s="11">
        <v>44427.460639942132</v>
      </c>
      <c r="B266" s="12" t="s">
        <v>328</v>
      </c>
      <c r="C266" s="12" t="s">
        <v>27</v>
      </c>
      <c r="D266" s="13" t="s">
        <v>136</v>
      </c>
      <c r="E266" s="12" t="s">
        <v>710</v>
      </c>
      <c r="F266" s="12" t="s">
        <v>77</v>
      </c>
      <c r="G266" s="12" t="s">
        <v>44</v>
      </c>
      <c r="H266" s="12" t="s">
        <v>711</v>
      </c>
      <c r="I266" s="16" t="s">
        <v>712</v>
      </c>
      <c r="J266" s="12" t="s">
        <v>24</v>
      </c>
      <c r="K266" s="15">
        <v>44427</v>
      </c>
      <c r="L266" s="14"/>
      <c r="M266" s="12" t="s">
        <v>26</v>
      </c>
      <c r="N266" s="12" t="s">
        <v>26</v>
      </c>
      <c r="O266" s="14"/>
      <c r="P266" s="14"/>
      <c r="Q266" s="10" t="str">
        <f t="shared" si="0"/>
        <v>julio</v>
      </c>
      <c r="R266" s="14"/>
      <c r="S266" s="14"/>
      <c r="T266" s="14"/>
    </row>
    <row r="267" spans="1:20" ht="19.5" customHeight="1">
      <c r="A267" s="11">
        <v>44427.842338414353</v>
      </c>
      <c r="B267" s="12" t="s">
        <v>16</v>
      </c>
      <c r="C267" s="12" t="s">
        <v>27</v>
      </c>
      <c r="D267" s="13" t="s">
        <v>713</v>
      </c>
      <c r="E267" s="12" t="s">
        <v>714</v>
      </c>
      <c r="F267" s="12" t="s">
        <v>111</v>
      </c>
      <c r="G267" s="12" t="s">
        <v>44</v>
      </c>
      <c r="H267" s="12" t="s">
        <v>715</v>
      </c>
      <c r="I267" s="14"/>
      <c r="J267" s="12" t="s">
        <v>48</v>
      </c>
      <c r="K267" s="15">
        <v>44455</v>
      </c>
      <c r="L267" s="14"/>
      <c r="M267" s="12" t="s">
        <v>26</v>
      </c>
      <c r="N267" s="12" t="s">
        <v>26</v>
      </c>
      <c r="O267" s="14"/>
      <c r="P267" s="14"/>
      <c r="Q267" s="10" t="str">
        <f t="shared" si="0"/>
        <v>julio</v>
      </c>
      <c r="R267" s="14"/>
      <c r="S267" s="14"/>
      <c r="T267" s="14"/>
    </row>
    <row r="268" spans="1:20" ht="20.25" customHeight="1">
      <c r="A268" s="11">
        <v>44428.705153564813</v>
      </c>
      <c r="B268" s="12" t="s">
        <v>74</v>
      </c>
      <c r="C268" s="12" t="s">
        <v>27</v>
      </c>
      <c r="D268" s="13" t="s">
        <v>314</v>
      </c>
      <c r="E268" s="12" t="s">
        <v>716</v>
      </c>
      <c r="F268" s="12" t="s">
        <v>298</v>
      </c>
      <c r="G268" s="12" t="s">
        <v>78</v>
      </c>
      <c r="H268" s="12" t="s">
        <v>717</v>
      </c>
      <c r="I268" s="17" t="s">
        <v>718</v>
      </c>
      <c r="J268" s="12" t="s">
        <v>84</v>
      </c>
      <c r="K268" s="15">
        <v>44428</v>
      </c>
      <c r="L268" s="14"/>
      <c r="M268" s="12" t="s">
        <v>26</v>
      </c>
      <c r="N268" s="12" t="s">
        <v>26</v>
      </c>
      <c r="O268" s="14"/>
      <c r="P268" s="14"/>
      <c r="Q268" s="10" t="str">
        <f t="shared" si="0"/>
        <v>julio</v>
      </c>
      <c r="R268" s="14"/>
      <c r="S268" s="14"/>
      <c r="T268" s="14"/>
    </row>
    <row r="269" spans="1:20" ht="20.25" customHeight="1">
      <c r="A269" s="11">
        <v>44431.395359016205</v>
      </c>
      <c r="B269" s="12" t="s">
        <v>328</v>
      </c>
      <c r="C269" s="12" t="s">
        <v>27</v>
      </c>
      <c r="D269" s="13" t="s">
        <v>59</v>
      </c>
      <c r="E269" s="12" t="s">
        <v>719</v>
      </c>
      <c r="F269" s="12" t="s">
        <v>61</v>
      </c>
      <c r="G269" s="12" t="s">
        <v>512</v>
      </c>
      <c r="H269" s="12" t="s">
        <v>720</v>
      </c>
      <c r="I269" s="17" t="s">
        <v>721</v>
      </c>
      <c r="J269" s="12" t="s">
        <v>73</v>
      </c>
      <c r="K269" s="15">
        <v>44435</v>
      </c>
      <c r="L269" s="12" t="s">
        <v>722</v>
      </c>
      <c r="M269" s="12" t="s">
        <v>26</v>
      </c>
      <c r="N269" s="12" t="s">
        <v>26</v>
      </c>
      <c r="O269" s="14"/>
      <c r="P269" s="14"/>
      <c r="Q269" s="10" t="str">
        <f t="shared" si="0"/>
        <v>julio</v>
      </c>
      <c r="R269" s="14"/>
      <c r="S269" s="14"/>
      <c r="T269" s="14"/>
    </row>
    <row r="270" spans="1:20" ht="19.5" customHeight="1">
      <c r="A270" s="11">
        <v>44431.46527497685</v>
      </c>
      <c r="B270" s="12" t="s">
        <v>16</v>
      </c>
      <c r="C270" s="12" t="s">
        <v>27</v>
      </c>
      <c r="D270" s="13" t="s">
        <v>65</v>
      </c>
      <c r="E270" s="12" t="s">
        <v>66</v>
      </c>
      <c r="F270" s="12" t="s">
        <v>20</v>
      </c>
      <c r="G270" s="12" t="s">
        <v>44</v>
      </c>
      <c r="H270" s="12" t="s">
        <v>723</v>
      </c>
      <c r="I270" s="16" t="s">
        <v>724</v>
      </c>
      <c r="J270" s="12" t="s">
        <v>31</v>
      </c>
      <c r="K270" s="15">
        <v>44432</v>
      </c>
      <c r="L270" s="14"/>
      <c r="M270" s="12" t="s">
        <v>26</v>
      </c>
      <c r="N270" s="12" t="s">
        <v>26</v>
      </c>
      <c r="O270" s="14"/>
      <c r="P270" s="14"/>
      <c r="Q270" s="10" t="str">
        <f t="shared" si="0"/>
        <v>julio</v>
      </c>
      <c r="R270" s="14"/>
      <c r="S270" s="14"/>
      <c r="T270" s="14"/>
    </row>
    <row r="271" spans="1:20" ht="20.25" customHeight="1">
      <c r="A271" s="11">
        <v>44431.566072361107</v>
      </c>
      <c r="B271" s="12" t="s">
        <v>16</v>
      </c>
      <c r="C271" s="12" t="s">
        <v>27</v>
      </c>
      <c r="D271" s="13" t="s">
        <v>88</v>
      </c>
      <c r="E271" s="12" t="s">
        <v>535</v>
      </c>
      <c r="F271" s="12" t="s">
        <v>43</v>
      </c>
      <c r="G271" s="12" t="s">
        <v>78</v>
      </c>
      <c r="H271" s="12" t="s">
        <v>725</v>
      </c>
      <c r="I271" s="16" t="s">
        <v>726</v>
      </c>
      <c r="J271" s="12" t="s">
        <v>68</v>
      </c>
      <c r="K271" s="15">
        <v>44432</v>
      </c>
      <c r="L271" s="12" t="s">
        <v>32</v>
      </c>
      <c r="M271" s="12" t="s">
        <v>26</v>
      </c>
      <c r="N271" s="12" t="s">
        <v>26</v>
      </c>
      <c r="O271" s="14"/>
      <c r="P271" s="14"/>
      <c r="Q271" s="10" t="str">
        <f t="shared" si="0"/>
        <v>julio</v>
      </c>
      <c r="R271" s="14"/>
      <c r="S271" s="14"/>
      <c r="T271" s="14"/>
    </row>
    <row r="272" spans="1:20" ht="20.25" customHeight="1">
      <c r="A272" s="11">
        <v>44431.684909780088</v>
      </c>
      <c r="B272" s="12" t="s">
        <v>16</v>
      </c>
      <c r="C272" s="12" t="s">
        <v>27</v>
      </c>
      <c r="D272" s="13" t="s">
        <v>470</v>
      </c>
      <c r="E272" s="12" t="s">
        <v>470</v>
      </c>
      <c r="F272" s="12" t="s">
        <v>727</v>
      </c>
      <c r="G272" s="12" t="s">
        <v>44</v>
      </c>
      <c r="H272" s="12" t="s">
        <v>728</v>
      </c>
      <c r="I272" s="16" t="s">
        <v>729</v>
      </c>
      <c r="J272" s="12" t="s">
        <v>40</v>
      </c>
      <c r="K272" s="15">
        <v>44432</v>
      </c>
      <c r="L272" s="14"/>
      <c r="M272" s="12" t="s">
        <v>26</v>
      </c>
      <c r="N272" s="12" t="s">
        <v>26</v>
      </c>
      <c r="O272" s="14"/>
      <c r="P272" s="14"/>
      <c r="Q272" s="10" t="str">
        <f t="shared" si="0"/>
        <v>julio</v>
      </c>
      <c r="R272" s="14"/>
      <c r="S272" s="14"/>
      <c r="T272" s="14"/>
    </row>
    <row r="273" spans="1:20" ht="20.25" customHeight="1">
      <c r="A273" s="11">
        <v>44431.688354155092</v>
      </c>
      <c r="B273" s="12" t="s">
        <v>328</v>
      </c>
      <c r="C273" s="12" t="s">
        <v>27</v>
      </c>
      <c r="D273" s="13" t="s">
        <v>224</v>
      </c>
      <c r="E273" s="12" t="s">
        <v>730</v>
      </c>
      <c r="F273" s="12" t="s">
        <v>43</v>
      </c>
      <c r="G273" s="12" t="s">
        <v>21</v>
      </c>
      <c r="H273" s="17" t="s">
        <v>731</v>
      </c>
      <c r="I273" s="16" t="s">
        <v>732</v>
      </c>
      <c r="J273" s="12" t="s">
        <v>68</v>
      </c>
      <c r="K273" s="15">
        <v>44433</v>
      </c>
      <c r="L273" s="12" t="s">
        <v>25</v>
      </c>
      <c r="M273" s="12" t="s">
        <v>26</v>
      </c>
      <c r="N273" s="12" t="s">
        <v>26</v>
      </c>
      <c r="O273" s="14"/>
      <c r="P273" s="14"/>
      <c r="Q273" s="10" t="str">
        <f t="shared" si="0"/>
        <v>julio</v>
      </c>
      <c r="R273" s="14"/>
      <c r="S273" s="14"/>
      <c r="T273" s="14"/>
    </row>
    <row r="274" spans="1:20" ht="18.75" customHeight="1">
      <c r="A274" s="11">
        <v>44432.659277627317</v>
      </c>
      <c r="B274" s="12" t="s">
        <v>108</v>
      </c>
      <c r="C274" s="12" t="s">
        <v>27</v>
      </c>
      <c r="D274" s="13" t="s">
        <v>49</v>
      </c>
      <c r="E274" s="12" t="s">
        <v>733</v>
      </c>
      <c r="F274" s="12" t="s">
        <v>37</v>
      </c>
      <c r="G274" s="12" t="s">
        <v>38</v>
      </c>
      <c r="H274" s="12" t="s">
        <v>734</v>
      </c>
      <c r="I274" s="17" t="s">
        <v>735</v>
      </c>
      <c r="J274" s="12" t="s">
        <v>213</v>
      </c>
      <c r="K274" s="15">
        <v>44438</v>
      </c>
      <c r="L274" s="12" t="s">
        <v>736</v>
      </c>
      <c r="M274" s="12" t="s">
        <v>26</v>
      </c>
      <c r="N274" s="12" t="s">
        <v>26</v>
      </c>
      <c r="O274" s="14"/>
      <c r="P274" s="14"/>
      <c r="Q274" s="10" t="str">
        <f t="shared" si="0"/>
        <v>julio</v>
      </c>
      <c r="R274" s="14"/>
      <c r="S274" s="14"/>
      <c r="T274" s="14"/>
    </row>
    <row r="275" spans="1:20" ht="19.5" customHeight="1">
      <c r="A275" s="11">
        <v>44432.746827962968</v>
      </c>
      <c r="B275" s="12" t="s">
        <v>74</v>
      </c>
      <c r="C275" s="12" t="s">
        <v>27</v>
      </c>
      <c r="D275" s="13" t="s">
        <v>737</v>
      </c>
      <c r="E275" s="12" t="s">
        <v>738</v>
      </c>
      <c r="F275" s="12" t="s">
        <v>111</v>
      </c>
      <c r="G275" s="12" t="s">
        <v>44</v>
      </c>
      <c r="H275" s="12" t="s">
        <v>739</v>
      </c>
      <c r="I275" s="14"/>
      <c r="J275" s="12" t="s">
        <v>73</v>
      </c>
      <c r="K275" s="15">
        <v>44435</v>
      </c>
      <c r="L275" s="12" t="s">
        <v>25</v>
      </c>
      <c r="M275" s="12" t="s">
        <v>26</v>
      </c>
      <c r="N275" s="12" t="s">
        <v>26</v>
      </c>
      <c r="O275" s="14"/>
      <c r="P275" s="14"/>
      <c r="Q275" s="10" t="str">
        <f t="shared" si="0"/>
        <v>julio</v>
      </c>
      <c r="R275" s="14"/>
      <c r="S275" s="14"/>
      <c r="T275" s="14"/>
    </row>
    <row r="276" spans="1:20" ht="19.5" customHeight="1">
      <c r="A276" s="11">
        <v>44434.374923935189</v>
      </c>
      <c r="B276" s="12" t="s">
        <v>328</v>
      </c>
      <c r="C276" s="12" t="s">
        <v>27</v>
      </c>
      <c r="D276" s="13" t="s">
        <v>136</v>
      </c>
      <c r="E276" s="12" t="s">
        <v>506</v>
      </c>
      <c r="F276" s="12" t="s">
        <v>282</v>
      </c>
      <c r="G276" s="12" t="s">
        <v>44</v>
      </c>
      <c r="H276" s="12" t="s">
        <v>740</v>
      </c>
      <c r="I276" s="16" t="s">
        <v>741</v>
      </c>
      <c r="J276" s="12" t="s">
        <v>46</v>
      </c>
      <c r="K276" s="15">
        <v>44439</v>
      </c>
      <c r="L276" s="14"/>
      <c r="M276" s="12" t="s">
        <v>26</v>
      </c>
      <c r="N276" s="12" t="s">
        <v>26</v>
      </c>
      <c r="O276" s="14"/>
      <c r="P276" s="14"/>
      <c r="Q276" s="10" t="str">
        <f t="shared" si="0"/>
        <v>julio</v>
      </c>
      <c r="R276" s="14"/>
      <c r="S276" s="14"/>
      <c r="T276" s="14"/>
    </row>
    <row r="277" spans="1:20" ht="18.75" customHeight="1">
      <c r="A277" s="11">
        <v>44434.375960300924</v>
      </c>
      <c r="B277" s="12" t="s">
        <v>33</v>
      </c>
      <c r="C277" s="12" t="s">
        <v>27</v>
      </c>
      <c r="D277" s="13" t="s">
        <v>136</v>
      </c>
      <c r="E277" s="12" t="s">
        <v>506</v>
      </c>
      <c r="F277" s="12" t="s">
        <v>282</v>
      </c>
      <c r="G277" s="12" t="s">
        <v>38</v>
      </c>
      <c r="H277" s="12" t="s">
        <v>742</v>
      </c>
      <c r="I277" s="16" t="s">
        <v>743</v>
      </c>
      <c r="J277" s="12" t="s">
        <v>46</v>
      </c>
      <c r="K277" s="15">
        <v>44439</v>
      </c>
      <c r="L277" s="14"/>
      <c r="M277" s="12" t="s">
        <v>26</v>
      </c>
      <c r="N277" s="12" t="s">
        <v>26</v>
      </c>
      <c r="O277" s="14"/>
      <c r="P277" s="14"/>
      <c r="Q277" s="10" t="str">
        <f t="shared" si="0"/>
        <v>julio</v>
      </c>
      <c r="R277" s="14"/>
      <c r="S277" s="14"/>
      <c r="T277" s="14"/>
    </row>
    <row r="278" spans="1:20" ht="20.25" customHeight="1">
      <c r="A278" s="11">
        <v>44434.42193434028</v>
      </c>
      <c r="B278" s="12" t="s">
        <v>16</v>
      </c>
      <c r="C278" s="12" t="s">
        <v>27</v>
      </c>
      <c r="D278" s="13" t="s">
        <v>165</v>
      </c>
      <c r="E278" s="12" t="s">
        <v>744</v>
      </c>
      <c r="F278" s="12" t="s">
        <v>43</v>
      </c>
      <c r="G278" s="12" t="s">
        <v>745</v>
      </c>
      <c r="H278" s="12" t="s">
        <v>746</v>
      </c>
      <c r="I278" s="16" t="s">
        <v>747</v>
      </c>
      <c r="J278" s="12" t="s">
        <v>68</v>
      </c>
      <c r="K278" s="15">
        <v>44442</v>
      </c>
      <c r="L278" s="12" t="s">
        <v>748</v>
      </c>
      <c r="M278" s="12" t="s">
        <v>26</v>
      </c>
      <c r="N278" s="12" t="s">
        <v>26</v>
      </c>
      <c r="O278" s="14"/>
      <c r="P278" s="14"/>
      <c r="Q278" s="10" t="str">
        <f t="shared" si="0"/>
        <v>julio</v>
      </c>
      <c r="R278" s="14"/>
      <c r="S278" s="14"/>
      <c r="T278" s="14"/>
    </row>
    <row r="279" spans="1:20" ht="19.5" customHeight="1">
      <c r="A279" s="11">
        <v>44434.450983981485</v>
      </c>
      <c r="B279" s="12" t="s">
        <v>108</v>
      </c>
      <c r="C279" s="12" t="s">
        <v>27</v>
      </c>
      <c r="D279" s="13" t="s">
        <v>749</v>
      </c>
      <c r="E279" s="12" t="s">
        <v>750</v>
      </c>
      <c r="F279" s="12" t="s">
        <v>77</v>
      </c>
      <c r="G279" s="12" t="s">
        <v>78</v>
      </c>
      <c r="H279" s="17" t="s">
        <v>751</v>
      </c>
      <c r="I279" s="14"/>
      <c r="J279" s="12" t="s">
        <v>343</v>
      </c>
      <c r="K279" s="15">
        <v>44432</v>
      </c>
      <c r="L279" s="12" t="s">
        <v>32</v>
      </c>
      <c r="M279" s="12" t="s">
        <v>26</v>
      </c>
      <c r="N279" s="12" t="s">
        <v>26</v>
      </c>
      <c r="O279" s="14"/>
      <c r="P279" s="14"/>
      <c r="Q279" s="10" t="str">
        <f t="shared" si="0"/>
        <v>julio</v>
      </c>
      <c r="R279" s="14"/>
      <c r="S279" s="14"/>
      <c r="T279" s="14"/>
    </row>
    <row r="280" spans="1:20" ht="18.75" customHeight="1">
      <c r="A280" s="11">
        <v>44434.572744745368</v>
      </c>
      <c r="B280" s="12" t="s">
        <v>74</v>
      </c>
      <c r="C280" s="12" t="s">
        <v>27</v>
      </c>
      <c r="D280" s="13" t="s">
        <v>351</v>
      </c>
      <c r="E280" s="12" t="s">
        <v>352</v>
      </c>
      <c r="F280" s="12" t="s">
        <v>298</v>
      </c>
      <c r="G280" s="12" t="s">
        <v>78</v>
      </c>
      <c r="H280" s="12" t="s">
        <v>752</v>
      </c>
      <c r="I280" s="17" t="s">
        <v>753</v>
      </c>
      <c r="J280" s="12" t="s">
        <v>647</v>
      </c>
      <c r="K280" s="15">
        <v>44435</v>
      </c>
      <c r="L280" s="14"/>
      <c r="M280" s="12" t="s">
        <v>26</v>
      </c>
      <c r="N280" s="12" t="s">
        <v>26</v>
      </c>
      <c r="O280" s="14"/>
      <c r="P280" s="14"/>
      <c r="Q280" s="10" t="str">
        <f t="shared" si="0"/>
        <v>julio</v>
      </c>
      <c r="R280" s="14"/>
      <c r="S280" s="14"/>
      <c r="T280" s="14"/>
    </row>
    <row r="281" spans="1:20" ht="19.5" customHeight="1">
      <c r="A281" s="11">
        <v>44434.602128784725</v>
      </c>
      <c r="B281" s="12" t="s">
        <v>108</v>
      </c>
      <c r="C281" s="12" t="s">
        <v>27</v>
      </c>
      <c r="D281" s="13" t="s">
        <v>18</v>
      </c>
      <c r="E281" s="12" t="s">
        <v>120</v>
      </c>
      <c r="F281" s="12" t="s">
        <v>20</v>
      </c>
      <c r="G281" s="12" t="s">
        <v>78</v>
      </c>
      <c r="H281" s="12" t="s">
        <v>754</v>
      </c>
      <c r="I281" s="14"/>
      <c r="J281" s="12" t="s">
        <v>213</v>
      </c>
      <c r="K281" s="15">
        <v>44433</v>
      </c>
      <c r="L281" s="14"/>
      <c r="M281" s="12" t="s">
        <v>26</v>
      </c>
      <c r="N281" s="12" t="s">
        <v>26</v>
      </c>
      <c r="O281" s="14"/>
      <c r="P281" s="14"/>
      <c r="Q281" s="10" t="str">
        <f t="shared" si="0"/>
        <v>julio</v>
      </c>
      <c r="R281" s="14"/>
      <c r="S281" s="14"/>
      <c r="T281" s="14"/>
    </row>
    <row r="282" spans="1:20" ht="17.25" customHeight="1">
      <c r="A282" s="11">
        <v>44434.602810277778</v>
      </c>
      <c r="B282" s="12" t="s">
        <v>108</v>
      </c>
      <c r="C282" s="12" t="s">
        <v>27</v>
      </c>
      <c r="D282" s="13" t="s">
        <v>18</v>
      </c>
      <c r="E282" s="12" t="s">
        <v>29</v>
      </c>
      <c r="F282" s="12" t="s">
        <v>20</v>
      </c>
      <c r="G282" s="12" t="s">
        <v>78</v>
      </c>
      <c r="H282" s="12" t="s">
        <v>755</v>
      </c>
      <c r="I282" s="14"/>
      <c r="J282" s="12" t="s">
        <v>213</v>
      </c>
      <c r="K282" s="15">
        <v>44428</v>
      </c>
      <c r="L282" s="14"/>
      <c r="M282" s="12" t="s">
        <v>26</v>
      </c>
      <c r="N282" s="12" t="s">
        <v>26</v>
      </c>
      <c r="O282" s="14"/>
      <c r="P282" s="14"/>
      <c r="Q282" s="10" t="str">
        <f t="shared" si="0"/>
        <v>julio</v>
      </c>
      <c r="R282" s="14"/>
      <c r="S282" s="14"/>
      <c r="T282" s="14"/>
    </row>
    <row r="283" spans="1:20" ht="17.25" customHeight="1">
      <c r="A283" s="11">
        <v>44434.603373229169</v>
      </c>
      <c r="B283" s="12" t="s">
        <v>108</v>
      </c>
      <c r="C283" s="12" t="s">
        <v>27</v>
      </c>
      <c r="D283" s="13" t="s">
        <v>18</v>
      </c>
      <c r="E283" s="12" t="s">
        <v>756</v>
      </c>
      <c r="F283" s="12" t="s">
        <v>20</v>
      </c>
      <c r="G283" s="12" t="s">
        <v>78</v>
      </c>
      <c r="H283" s="12" t="s">
        <v>757</v>
      </c>
      <c r="I283" s="14"/>
      <c r="J283" s="12" t="s">
        <v>213</v>
      </c>
      <c r="K283" s="15">
        <v>44434</v>
      </c>
      <c r="L283" s="14"/>
      <c r="M283" s="12" t="s">
        <v>26</v>
      </c>
      <c r="N283" s="12" t="s">
        <v>26</v>
      </c>
      <c r="O283" s="14"/>
      <c r="P283" s="14"/>
      <c r="Q283" s="10" t="str">
        <f t="shared" si="0"/>
        <v>julio</v>
      </c>
      <c r="R283" s="14"/>
      <c r="S283" s="14"/>
      <c r="T283" s="14"/>
    </row>
    <row r="284" spans="1:20" ht="19.5" customHeight="1">
      <c r="A284" s="11">
        <v>44435.702039560187</v>
      </c>
      <c r="B284" s="12" t="s">
        <v>16</v>
      </c>
      <c r="C284" s="12" t="s">
        <v>27</v>
      </c>
      <c r="D284" s="13" t="s">
        <v>136</v>
      </c>
      <c r="E284" s="12" t="s">
        <v>758</v>
      </c>
      <c r="F284" s="12" t="s">
        <v>759</v>
      </c>
      <c r="G284" s="12" t="s">
        <v>44</v>
      </c>
      <c r="H284" s="12" t="s">
        <v>760</v>
      </c>
      <c r="I284" s="16" t="s">
        <v>761</v>
      </c>
      <c r="J284" s="12" t="s">
        <v>68</v>
      </c>
      <c r="K284" s="15">
        <v>44439</v>
      </c>
      <c r="L284" s="14"/>
      <c r="M284" s="12" t="s">
        <v>26</v>
      </c>
      <c r="N284" s="12" t="s">
        <v>26</v>
      </c>
      <c r="O284" s="14"/>
      <c r="P284" s="14"/>
      <c r="Q284" s="10" t="str">
        <f t="shared" si="0"/>
        <v>julio</v>
      </c>
      <c r="R284" s="14"/>
      <c r="S284" s="14"/>
      <c r="T284" s="14"/>
    </row>
    <row r="285" spans="1:20" ht="20.25" customHeight="1">
      <c r="A285" s="11">
        <v>44436.512102164357</v>
      </c>
      <c r="B285" s="12" t="s">
        <v>74</v>
      </c>
      <c r="C285" s="12" t="s">
        <v>27</v>
      </c>
      <c r="D285" s="13" t="s">
        <v>314</v>
      </c>
      <c r="E285" s="12" t="s">
        <v>762</v>
      </c>
      <c r="F285" s="12" t="s">
        <v>298</v>
      </c>
      <c r="G285" s="12" t="s">
        <v>78</v>
      </c>
      <c r="H285" s="17" t="s">
        <v>763</v>
      </c>
      <c r="I285" s="17" t="s">
        <v>764</v>
      </c>
      <c r="J285" s="12" t="s">
        <v>84</v>
      </c>
      <c r="K285" s="15">
        <v>44436</v>
      </c>
      <c r="L285" s="14"/>
      <c r="M285" s="12" t="s">
        <v>26</v>
      </c>
      <c r="N285" s="12" t="s">
        <v>26</v>
      </c>
      <c r="O285" s="14"/>
      <c r="P285" s="14"/>
      <c r="Q285" s="10" t="str">
        <f t="shared" si="0"/>
        <v>julio</v>
      </c>
      <c r="R285" s="14"/>
      <c r="S285" s="14"/>
      <c r="T285" s="14"/>
    </row>
    <row r="286" spans="1:20" ht="20.25" customHeight="1">
      <c r="A286" s="11">
        <v>44438.635942002315</v>
      </c>
      <c r="B286" s="12" t="s">
        <v>328</v>
      </c>
      <c r="C286" s="12" t="s">
        <v>27</v>
      </c>
      <c r="D286" s="12" t="s">
        <v>75</v>
      </c>
      <c r="E286" s="12" t="s">
        <v>76</v>
      </c>
      <c r="F286" s="12" t="s">
        <v>77</v>
      </c>
      <c r="G286" s="12" t="s">
        <v>44</v>
      </c>
      <c r="H286" s="12" t="s">
        <v>765</v>
      </c>
      <c r="I286" s="14"/>
      <c r="J286" s="12" t="s">
        <v>68</v>
      </c>
      <c r="K286" s="15">
        <v>44442</v>
      </c>
      <c r="L286" s="14"/>
      <c r="M286" s="12" t="s">
        <v>26</v>
      </c>
      <c r="N286" s="12" t="s">
        <v>26</v>
      </c>
      <c r="O286" s="14"/>
      <c r="P286" s="14"/>
      <c r="Q286" s="10" t="str">
        <f t="shared" si="0"/>
        <v>julio</v>
      </c>
      <c r="R286" s="14"/>
      <c r="S286" s="14"/>
      <c r="T286" s="14"/>
    </row>
    <row r="287" spans="1:20" ht="19.5" customHeight="1">
      <c r="A287" s="11">
        <v>44439.423151689814</v>
      </c>
      <c r="B287" s="12" t="s">
        <v>74</v>
      </c>
      <c r="C287" s="12" t="s">
        <v>27</v>
      </c>
      <c r="D287" s="13" t="s">
        <v>88</v>
      </c>
      <c r="E287" s="12" t="s">
        <v>535</v>
      </c>
      <c r="F287" s="12" t="s">
        <v>43</v>
      </c>
      <c r="G287" s="12" t="s">
        <v>78</v>
      </c>
      <c r="H287" s="12" t="s">
        <v>766</v>
      </c>
      <c r="I287" s="18" t="s">
        <v>767</v>
      </c>
      <c r="J287" s="12" t="s">
        <v>68</v>
      </c>
      <c r="K287" s="15">
        <v>44440</v>
      </c>
      <c r="L287" s="12" t="s">
        <v>32</v>
      </c>
      <c r="M287" s="12" t="s">
        <v>26</v>
      </c>
      <c r="N287" s="12" t="s">
        <v>26</v>
      </c>
      <c r="O287" s="14"/>
      <c r="P287" s="14"/>
      <c r="Q287" s="10" t="str">
        <f t="shared" si="0"/>
        <v>julio</v>
      </c>
      <c r="R287" s="14"/>
      <c r="S287" s="14"/>
      <c r="T287" s="14"/>
    </row>
    <row r="288" spans="1:20" ht="19.5" customHeight="1">
      <c r="A288" s="11">
        <v>44440.383950289353</v>
      </c>
      <c r="B288" s="12" t="s">
        <v>16</v>
      </c>
      <c r="C288" s="12" t="s">
        <v>27</v>
      </c>
      <c r="D288" s="13" t="s">
        <v>518</v>
      </c>
      <c r="E288" s="12" t="s">
        <v>768</v>
      </c>
      <c r="F288" s="12" t="s">
        <v>100</v>
      </c>
      <c r="G288" s="12" t="s">
        <v>21</v>
      </c>
      <c r="H288" s="12" t="s">
        <v>769</v>
      </c>
      <c r="I288" s="18" t="s">
        <v>770</v>
      </c>
      <c r="J288" s="12" t="s">
        <v>84</v>
      </c>
      <c r="K288" s="15">
        <v>44442</v>
      </c>
      <c r="L288" s="12" t="s">
        <v>771</v>
      </c>
      <c r="M288" s="12" t="s">
        <v>26</v>
      </c>
      <c r="N288" s="12" t="s">
        <v>26</v>
      </c>
      <c r="O288" s="14"/>
      <c r="P288" s="14"/>
      <c r="Q288" s="10" t="str">
        <f t="shared" si="0"/>
        <v>agosto</v>
      </c>
      <c r="R288" s="14"/>
      <c r="S288" s="14"/>
      <c r="T288" s="14"/>
    </row>
    <row r="289" spans="1:20" ht="19.5" customHeight="1">
      <c r="A289" s="11">
        <v>44440.438221747681</v>
      </c>
      <c r="B289" s="12" t="s">
        <v>328</v>
      </c>
      <c r="C289" s="12" t="s">
        <v>27</v>
      </c>
      <c r="D289" s="13" t="s">
        <v>772</v>
      </c>
      <c r="E289" s="12" t="s">
        <v>773</v>
      </c>
      <c r="F289" s="12" t="s">
        <v>43</v>
      </c>
      <c r="G289" s="12" t="s">
        <v>21</v>
      </c>
      <c r="H289" s="12" t="s">
        <v>774</v>
      </c>
      <c r="I289" s="18" t="s">
        <v>775</v>
      </c>
      <c r="J289" s="12" t="s">
        <v>40</v>
      </c>
      <c r="K289" s="15">
        <v>44442</v>
      </c>
      <c r="L289" s="12" t="s">
        <v>776</v>
      </c>
      <c r="M289" s="12" t="s">
        <v>26</v>
      </c>
      <c r="N289" s="12" t="s">
        <v>26</v>
      </c>
      <c r="O289" s="14"/>
      <c r="P289" s="14"/>
      <c r="Q289" s="10" t="str">
        <f t="shared" si="0"/>
        <v>agosto</v>
      </c>
      <c r="R289" s="14"/>
      <c r="S289" s="14"/>
      <c r="T289" s="14"/>
    </row>
    <row r="290" spans="1:20" ht="21" customHeight="1">
      <c r="A290" s="11">
        <v>44440.476807372688</v>
      </c>
      <c r="B290" s="12" t="s">
        <v>108</v>
      </c>
      <c r="C290" s="12" t="s">
        <v>27</v>
      </c>
      <c r="D290" s="13" t="s">
        <v>92</v>
      </c>
      <c r="E290" s="12" t="s">
        <v>590</v>
      </c>
      <c r="F290" s="12" t="s">
        <v>94</v>
      </c>
      <c r="G290" s="12" t="s">
        <v>777</v>
      </c>
      <c r="H290" s="20" t="s">
        <v>778</v>
      </c>
      <c r="I290" s="14"/>
      <c r="J290" s="12" t="s">
        <v>779</v>
      </c>
      <c r="K290" s="15">
        <v>44445</v>
      </c>
      <c r="L290" s="14"/>
      <c r="M290" s="12" t="s">
        <v>26</v>
      </c>
      <c r="N290" s="12" t="s">
        <v>26</v>
      </c>
      <c r="O290" s="14"/>
      <c r="P290" s="14"/>
      <c r="Q290" s="10" t="str">
        <f t="shared" si="0"/>
        <v>agosto</v>
      </c>
      <c r="R290" s="14"/>
      <c r="S290" s="14"/>
      <c r="T290" s="14"/>
    </row>
    <row r="291" spans="1:20" ht="20.25" customHeight="1">
      <c r="A291" s="11">
        <v>44440.65957369213</v>
      </c>
      <c r="B291" s="12" t="s">
        <v>29</v>
      </c>
      <c r="C291" s="12" t="s">
        <v>27</v>
      </c>
      <c r="D291" s="13" t="s">
        <v>53</v>
      </c>
      <c r="E291" s="12" t="s">
        <v>780</v>
      </c>
      <c r="F291" s="12" t="s">
        <v>55</v>
      </c>
      <c r="G291" s="12" t="s">
        <v>781</v>
      </c>
      <c r="H291" s="17" t="s">
        <v>782</v>
      </c>
      <c r="I291" s="16" t="s">
        <v>783</v>
      </c>
      <c r="J291" s="12" t="s">
        <v>48</v>
      </c>
      <c r="K291" s="15">
        <v>44445</v>
      </c>
      <c r="L291" s="12" t="s">
        <v>784</v>
      </c>
      <c r="M291" s="12" t="s">
        <v>26</v>
      </c>
      <c r="N291" s="12" t="s">
        <v>26</v>
      </c>
      <c r="O291" s="14"/>
      <c r="P291" s="14"/>
      <c r="Q291" s="10" t="str">
        <f t="shared" si="0"/>
        <v>agosto</v>
      </c>
      <c r="R291" s="14"/>
      <c r="S291" s="14"/>
      <c r="T291" s="14"/>
    </row>
    <row r="292" spans="1:20" ht="20.25" customHeight="1">
      <c r="A292" s="11">
        <v>44441.469577951386</v>
      </c>
      <c r="B292" s="12" t="s">
        <v>74</v>
      </c>
      <c r="C292" s="12" t="s">
        <v>27</v>
      </c>
      <c r="D292" s="12" t="s">
        <v>75</v>
      </c>
      <c r="E292" s="12" t="s">
        <v>76</v>
      </c>
      <c r="F292" s="12" t="s">
        <v>77</v>
      </c>
      <c r="G292" s="12" t="s">
        <v>200</v>
      </c>
      <c r="H292" s="12" t="s">
        <v>785</v>
      </c>
      <c r="I292" s="14"/>
      <c r="J292" s="12" t="s">
        <v>40</v>
      </c>
      <c r="K292" s="15">
        <v>44455</v>
      </c>
      <c r="L292" s="14"/>
      <c r="M292" s="12" t="s">
        <v>26</v>
      </c>
      <c r="N292" s="12" t="s">
        <v>26</v>
      </c>
      <c r="O292" s="14"/>
      <c r="P292" s="14"/>
      <c r="Q292" s="10" t="str">
        <f t="shared" si="0"/>
        <v>agosto</v>
      </c>
      <c r="R292" s="14"/>
      <c r="S292" s="14"/>
      <c r="T292" s="14"/>
    </row>
    <row r="293" spans="1:20" ht="20.25" customHeight="1">
      <c r="A293" s="11">
        <v>44442.358303668982</v>
      </c>
      <c r="B293" s="12" t="s">
        <v>74</v>
      </c>
      <c r="C293" s="12" t="s">
        <v>27</v>
      </c>
      <c r="D293" s="13" t="s">
        <v>59</v>
      </c>
      <c r="E293" s="12" t="s">
        <v>786</v>
      </c>
      <c r="F293" s="12" t="s">
        <v>61</v>
      </c>
      <c r="G293" s="12" t="s">
        <v>78</v>
      </c>
      <c r="H293" s="12" t="s">
        <v>787</v>
      </c>
      <c r="I293" s="17" t="s">
        <v>788</v>
      </c>
      <c r="J293" s="12" t="s">
        <v>202</v>
      </c>
      <c r="K293" s="15">
        <v>44449</v>
      </c>
      <c r="L293" s="14"/>
      <c r="M293" s="12" t="s">
        <v>26</v>
      </c>
      <c r="N293" s="12" t="s">
        <v>26</v>
      </c>
      <c r="O293" s="14"/>
      <c r="P293" s="14"/>
      <c r="Q293" s="10" t="str">
        <f t="shared" si="0"/>
        <v>agosto</v>
      </c>
      <c r="R293" s="14"/>
      <c r="S293" s="14"/>
      <c r="T293" s="14"/>
    </row>
    <row r="294" spans="1:20" ht="18.75" customHeight="1">
      <c r="A294" s="11">
        <v>44442.402498750002</v>
      </c>
      <c r="B294" s="12" t="s">
        <v>74</v>
      </c>
      <c r="C294" s="12" t="s">
        <v>27</v>
      </c>
      <c r="D294" s="13" t="s">
        <v>122</v>
      </c>
      <c r="E294" s="12" t="s">
        <v>122</v>
      </c>
      <c r="F294" s="12" t="s">
        <v>111</v>
      </c>
      <c r="G294" s="12" t="s">
        <v>78</v>
      </c>
      <c r="H294" s="17" t="s">
        <v>789</v>
      </c>
      <c r="I294" s="17" t="s">
        <v>790</v>
      </c>
      <c r="J294" s="12" t="s">
        <v>68</v>
      </c>
      <c r="K294" s="15">
        <v>44447</v>
      </c>
      <c r="L294" s="14"/>
      <c r="M294" s="12" t="s">
        <v>26</v>
      </c>
      <c r="N294" s="12" t="s">
        <v>26</v>
      </c>
      <c r="O294" s="14"/>
      <c r="P294" s="14"/>
      <c r="Q294" s="10" t="str">
        <f t="shared" si="0"/>
        <v>agosto</v>
      </c>
      <c r="R294" s="14"/>
      <c r="S294" s="14"/>
      <c r="T294" s="14"/>
    </row>
    <row r="295" spans="1:20" ht="18.75" customHeight="1">
      <c r="A295" s="11">
        <v>44442.488836006945</v>
      </c>
      <c r="B295" s="12" t="s">
        <v>16</v>
      </c>
      <c r="C295" s="12" t="s">
        <v>27</v>
      </c>
      <c r="D295" s="13" t="s">
        <v>88</v>
      </c>
      <c r="E295" s="12" t="s">
        <v>89</v>
      </c>
      <c r="F295" s="12" t="s">
        <v>43</v>
      </c>
      <c r="G295" s="12" t="s">
        <v>78</v>
      </c>
      <c r="H295" s="12" t="s">
        <v>791</v>
      </c>
      <c r="I295" s="17" t="s">
        <v>792</v>
      </c>
      <c r="J295" s="12" t="s">
        <v>68</v>
      </c>
      <c r="K295" s="15">
        <v>44445</v>
      </c>
      <c r="L295" s="12" t="s">
        <v>69</v>
      </c>
      <c r="M295" s="12" t="s">
        <v>26</v>
      </c>
      <c r="N295" s="12" t="s">
        <v>26</v>
      </c>
      <c r="O295" s="14"/>
      <c r="P295" s="14"/>
      <c r="Q295" s="10" t="str">
        <f t="shared" si="0"/>
        <v>agosto</v>
      </c>
      <c r="R295" s="14"/>
      <c r="S295" s="14"/>
      <c r="T295" s="14"/>
    </row>
    <row r="296" spans="1:20" ht="19.5" customHeight="1">
      <c r="A296" s="11">
        <v>44442.670626701394</v>
      </c>
      <c r="B296" s="12" t="s">
        <v>108</v>
      </c>
      <c r="C296" s="12" t="s">
        <v>34</v>
      </c>
      <c r="D296" s="13" t="s">
        <v>53</v>
      </c>
      <c r="E296" s="12" t="s">
        <v>113</v>
      </c>
      <c r="F296" s="12" t="s">
        <v>55</v>
      </c>
      <c r="G296" s="12" t="s">
        <v>793</v>
      </c>
      <c r="H296" s="12" t="s">
        <v>794</v>
      </c>
      <c r="I296" s="14"/>
      <c r="J296" s="12" t="s">
        <v>40</v>
      </c>
      <c r="K296" s="15">
        <v>44449</v>
      </c>
      <c r="L296" s="12" t="s">
        <v>469</v>
      </c>
      <c r="M296" s="12" t="s">
        <v>26</v>
      </c>
      <c r="N296" s="12" t="s">
        <v>26</v>
      </c>
      <c r="O296" s="14"/>
      <c r="P296" s="14"/>
      <c r="Q296" s="10" t="str">
        <f t="shared" si="0"/>
        <v>agosto</v>
      </c>
      <c r="R296" s="14"/>
      <c r="S296" s="14"/>
      <c r="T296" s="14"/>
    </row>
    <row r="297" spans="1:20" ht="20.25" customHeight="1">
      <c r="A297" s="11">
        <v>44446.350884942134</v>
      </c>
      <c r="B297" s="12" t="s">
        <v>328</v>
      </c>
      <c r="C297" s="12" t="s">
        <v>34</v>
      </c>
      <c r="D297" s="13" t="s">
        <v>136</v>
      </c>
      <c r="E297" s="12" t="s">
        <v>74</v>
      </c>
      <c r="F297" s="12" t="s">
        <v>20</v>
      </c>
      <c r="G297" s="12" t="s">
        <v>44</v>
      </c>
      <c r="H297" s="12" t="s">
        <v>765</v>
      </c>
      <c r="I297" s="14"/>
      <c r="J297" s="12" t="s">
        <v>84</v>
      </c>
      <c r="K297" s="15">
        <v>44448</v>
      </c>
      <c r="L297" s="14"/>
      <c r="M297" s="12" t="s">
        <v>26</v>
      </c>
      <c r="N297" s="12" t="s">
        <v>26</v>
      </c>
      <c r="O297" s="14"/>
      <c r="P297" s="14"/>
      <c r="Q297" s="10" t="str">
        <f t="shared" si="0"/>
        <v>agosto</v>
      </c>
      <c r="R297" s="14"/>
      <c r="S297" s="14"/>
      <c r="T297" s="14"/>
    </row>
    <row r="298" spans="1:20" ht="19.5" customHeight="1">
      <c r="A298" s="11">
        <v>44446.353667314819</v>
      </c>
      <c r="B298" s="12" t="s">
        <v>328</v>
      </c>
      <c r="C298" s="12" t="s">
        <v>27</v>
      </c>
      <c r="D298" s="13" t="s">
        <v>136</v>
      </c>
      <c r="E298" s="12" t="s">
        <v>795</v>
      </c>
      <c r="F298" s="12" t="s">
        <v>43</v>
      </c>
      <c r="G298" s="12" t="s">
        <v>44</v>
      </c>
      <c r="H298" s="12" t="s">
        <v>796</v>
      </c>
      <c r="I298" s="16" t="s">
        <v>797</v>
      </c>
      <c r="J298" s="12" t="s">
        <v>73</v>
      </c>
      <c r="K298" s="15">
        <v>44449</v>
      </c>
      <c r="L298" s="14"/>
      <c r="M298" s="12" t="s">
        <v>26</v>
      </c>
      <c r="N298" s="12" t="s">
        <v>26</v>
      </c>
      <c r="O298" s="14"/>
      <c r="P298" s="14"/>
      <c r="Q298" s="10" t="str">
        <f t="shared" si="0"/>
        <v>agosto</v>
      </c>
      <c r="R298" s="14"/>
      <c r="S298" s="14"/>
      <c r="T298" s="14"/>
    </row>
    <row r="299" spans="1:20" ht="18.75" customHeight="1">
      <c r="A299" s="11">
        <v>44446.600685081023</v>
      </c>
      <c r="B299" s="12" t="s">
        <v>328</v>
      </c>
      <c r="C299" s="12" t="s">
        <v>27</v>
      </c>
      <c r="D299" s="13" t="s">
        <v>65</v>
      </c>
      <c r="E299" s="12" t="s">
        <v>66</v>
      </c>
      <c r="F299" s="12" t="s">
        <v>20</v>
      </c>
      <c r="G299" s="12" t="s">
        <v>44</v>
      </c>
      <c r="H299" s="12" t="s">
        <v>798</v>
      </c>
      <c r="I299" s="16" t="s">
        <v>799</v>
      </c>
      <c r="J299" s="12" t="s">
        <v>31</v>
      </c>
      <c r="K299" s="15">
        <v>44448</v>
      </c>
      <c r="L299" s="14"/>
      <c r="M299" s="12" t="s">
        <v>26</v>
      </c>
      <c r="N299" s="12" t="s">
        <v>26</v>
      </c>
      <c r="O299" s="14"/>
      <c r="P299" s="14"/>
      <c r="Q299" s="10" t="str">
        <f t="shared" si="0"/>
        <v>agosto</v>
      </c>
      <c r="R299" s="14"/>
      <c r="S299" s="14"/>
      <c r="T299" s="14"/>
    </row>
    <row r="300" spans="1:20" ht="18.75" customHeight="1">
      <c r="A300" s="11">
        <v>44447.418335243055</v>
      </c>
      <c r="B300" s="12" t="s">
        <v>328</v>
      </c>
      <c r="C300" s="12" t="s">
        <v>27</v>
      </c>
      <c r="D300" s="13" t="s">
        <v>18</v>
      </c>
      <c r="E300" s="12" t="s">
        <v>16</v>
      </c>
      <c r="F300" s="12" t="s">
        <v>20</v>
      </c>
      <c r="G300" s="12" t="s">
        <v>44</v>
      </c>
      <c r="H300" s="12" t="s">
        <v>800</v>
      </c>
      <c r="I300" s="14"/>
      <c r="J300" s="12" t="s">
        <v>68</v>
      </c>
      <c r="K300" s="15">
        <v>44447</v>
      </c>
      <c r="L300" s="14"/>
      <c r="M300" s="12" t="s">
        <v>26</v>
      </c>
      <c r="N300" s="12" t="s">
        <v>26</v>
      </c>
      <c r="O300" s="14"/>
      <c r="P300" s="14"/>
      <c r="Q300" s="10" t="str">
        <f t="shared" si="0"/>
        <v>agosto</v>
      </c>
      <c r="R300" s="14"/>
      <c r="S300" s="14"/>
      <c r="T300" s="14"/>
    </row>
    <row r="301" spans="1:20" ht="19.5" customHeight="1">
      <c r="A301" s="11">
        <v>44447.440757719909</v>
      </c>
      <c r="B301" s="12" t="s">
        <v>108</v>
      </c>
      <c r="C301" s="12" t="s">
        <v>27</v>
      </c>
      <c r="D301" s="12" t="s">
        <v>75</v>
      </c>
      <c r="E301" s="12" t="s">
        <v>801</v>
      </c>
      <c r="F301" s="12" t="s">
        <v>77</v>
      </c>
      <c r="G301" s="12" t="s">
        <v>78</v>
      </c>
      <c r="H301" s="12" t="s">
        <v>802</v>
      </c>
      <c r="I301" s="14"/>
      <c r="J301" s="12" t="s">
        <v>84</v>
      </c>
      <c r="K301" s="15">
        <v>44469</v>
      </c>
      <c r="L301" s="14"/>
      <c r="M301" s="12" t="s">
        <v>26</v>
      </c>
      <c r="N301" s="12" t="s">
        <v>26</v>
      </c>
      <c r="O301" s="14"/>
      <c r="P301" s="14"/>
      <c r="Q301" s="10" t="str">
        <f t="shared" si="0"/>
        <v>agosto</v>
      </c>
      <c r="R301" s="14"/>
      <c r="S301" s="14"/>
      <c r="T301" s="14"/>
    </row>
    <row r="302" spans="1:20" ht="20.25" customHeight="1">
      <c r="A302" s="11">
        <v>44447.840503564817</v>
      </c>
      <c r="B302" s="12" t="s">
        <v>108</v>
      </c>
      <c r="C302" s="12" t="s">
        <v>27</v>
      </c>
      <c r="D302" s="13" t="s">
        <v>713</v>
      </c>
      <c r="E302" s="12" t="s">
        <v>803</v>
      </c>
      <c r="F302" s="12" t="s">
        <v>111</v>
      </c>
      <c r="G302" s="12" t="s">
        <v>78</v>
      </c>
      <c r="H302" s="12" t="s">
        <v>804</v>
      </c>
      <c r="I302" s="17" t="s">
        <v>805</v>
      </c>
      <c r="J302" s="12" t="s">
        <v>48</v>
      </c>
      <c r="K302" s="15">
        <v>44439</v>
      </c>
      <c r="L302" s="12" t="s">
        <v>806</v>
      </c>
      <c r="M302" s="12" t="s">
        <v>26</v>
      </c>
      <c r="N302" s="12" t="s">
        <v>26</v>
      </c>
      <c r="O302" s="14"/>
      <c r="P302" s="14"/>
      <c r="Q302" s="10" t="str">
        <f t="shared" si="0"/>
        <v>agosto</v>
      </c>
      <c r="R302" s="14"/>
      <c r="S302" s="14"/>
      <c r="T302" s="14"/>
    </row>
    <row r="303" spans="1:20" ht="20.25" customHeight="1">
      <c r="A303" s="11">
        <v>44448.606836319443</v>
      </c>
      <c r="B303" s="12" t="s">
        <v>16</v>
      </c>
      <c r="C303" s="12" t="s">
        <v>27</v>
      </c>
      <c r="D303" s="13" t="s">
        <v>165</v>
      </c>
      <c r="E303" s="12" t="s">
        <v>165</v>
      </c>
      <c r="F303" s="12" t="s">
        <v>43</v>
      </c>
      <c r="G303" s="12" t="s">
        <v>21</v>
      </c>
      <c r="H303" s="12" t="s">
        <v>807</v>
      </c>
      <c r="I303" s="16" t="s">
        <v>808</v>
      </c>
      <c r="J303" s="12" t="s">
        <v>46</v>
      </c>
      <c r="K303" s="15">
        <v>44453</v>
      </c>
      <c r="L303" s="12" t="s">
        <v>809</v>
      </c>
      <c r="M303" s="12" t="s">
        <v>26</v>
      </c>
      <c r="N303" s="12" t="s">
        <v>26</v>
      </c>
      <c r="O303" s="14"/>
      <c r="P303" s="14"/>
      <c r="Q303" s="10" t="str">
        <f t="shared" si="0"/>
        <v>agosto</v>
      </c>
      <c r="R303" s="14"/>
      <c r="S303" s="14"/>
      <c r="T303" s="14"/>
    </row>
    <row r="304" spans="1:20" ht="19.5" customHeight="1">
      <c r="A304" s="11">
        <v>44448.662685740739</v>
      </c>
      <c r="B304" s="12" t="s">
        <v>16</v>
      </c>
      <c r="C304" s="12" t="s">
        <v>27</v>
      </c>
      <c r="D304" s="13" t="s">
        <v>18</v>
      </c>
      <c r="E304" s="12" t="s">
        <v>453</v>
      </c>
      <c r="F304" s="12" t="s">
        <v>20</v>
      </c>
      <c r="G304" s="12" t="s">
        <v>44</v>
      </c>
      <c r="H304" s="12" t="s">
        <v>810</v>
      </c>
      <c r="I304" s="14"/>
      <c r="J304" s="12" t="s">
        <v>46</v>
      </c>
      <c r="K304" s="15">
        <v>44449</v>
      </c>
      <c r="L304" s="14"/>
      <c r="M304" s="12" t="s">
        <v>26</v>
      </c>
      <c r="N304" s="12" t="s">
        <v>26</v>
      </c>
      <c r="O304" s="14"/>
      <c r="P304" s="14"/>
      <c r="Q304" s="10" t="str">
        <f t="shared" si="0"/>
        <v>agosto</v>
      </c>
      <c r="R304" s="14"/>
      <c r="S304" s="14"/>
      <c r="T304" s="14"/>
    </row>
    <row r="305" spans="1:20" ht="18.75" customHeight="1">
      <c r="A305" s="11">
        <v>44448.684159490746</v>
      </c>
      <c r="B305" s="12" t="s">
        <v>328</v>
      </c>
      <c r="C305" s="12" t="s">
        <v>27</v>
      </c>
      <c r="D305" s="13" t="s">
        <v>65</v>
      </c>
      <c r="E305" s="12" t="s">
        <v>66</v>
      </c>
      <c r="F305" s="12" t="s">
        <v>20</v>
      </c>
      <c r="G305" s="12" t="s">
        <v>44</v>
      </c>
      <c r="H305" s="12" t="s">
        <v>811</v>
      </c>
      <c r="I305" s="14"/>
      <c r="J305" s="12" t="s">
        <v>48</v>
      </c>
      <c r="K305" s="15">
        <v>44449</v>
      </c>
      <c r="L305" s="14"/>
      <c r="M305" s="12" t="s">
        <v>26</v>
      </c>
      <c r="N305" s="12" t="s">
        <v>26</v>
      </c>
      <c r="O305" s="14"/>
      <c r="P305" s="14"/>
      <c r="Q305" s="10" t="str">
        <f t="shared" si="0"/>
        <v>agosto</v>
      </c>
      <c r="R305" s="14"/>
      <c r="S305" s="14"/>
      <c r="T305" s="14"/>
    </row>
    <row r="306" spans="1:20" ht="19.5" customHeight="1">
      <c r="A306" s="11">
        <v>44448.694967071759</v>
      </c>
      <c r="B306" s="12" t="s">
        <v>74</v>
      </c>
      <c r="C306" s="12" t="s">
        <v>27</v>
      </c>
      <c r="D306" s="12" t="s">
        <v>75</v>
      </c>
      <c r="E306" s="12" t="s">
        <v>76</v>
      </c>
      <c r="F306" s="12" t="s">
        <v>77</v>
      </c>
      <c r="G306" s="12" t="s">
        <v>78</v>
      </c>
      <c r="H306" s="17" t="s">
        <v>812</v>
      </c>
      <c r="I306" s="17" t="s">
        <v>813</v>
      </c>
      <c r="J306" s="12" t="s">
        <v>84</v>
      </c>
      <c r="K306" s="15">
        <v>44449</v>
      </c>
      <c r="L306" s="14"/>
      <c r="M306" s="12" t="s">
        <v>26</v>
      </c>
      <c r="N306" s="12" t="s">
        <v>26</v>
      </c>
      <c r="O306" s="14"/>
      <c r="P306" s="14"/>
      <c r="Q306" s="10" t="str">
        <f t="shared" si="0"/>
        <v>agosto</v>
      </c>
      <c r="R306" s="14"/>
      <c r="S306" s="14"/>
      <c r="T306" s="14"/>
    </row>
    <row r="307" spans="1:20" ht="18.75" customHeight="1">
      <c r="A307" s="11">
        <v>44449.404819837961</v>
      </c>
      <c r="B307" s="12" t="s">
        <v>108</v>
      </c>
      <c r="C307" s="12" t="s">
        <v>27</v>
      </c>
      <c r="D307" s="13" t="s">
        <v>619</v>
      </c>
      <c r="E307" s="12" t="s">
        <v>814</v>
      </c>
      <c r="F307" s="12" t="s">
        <v>43</v>
      </c>
      <c r="G307" s="12" t="s">
        <v>815</v>
      </c>
      <c r="H307" s="12" t="s">
        <v>816</v>
      </c>
      <c r="I307" s="16" t="s">
        <v>817</v>
      </c>
      <c r="J307" s="12" t="s">
        <v>818</v>
      </c>
      <c r="K307" s="15">
        <v>44462</v>
      </c>
      <c r="L307" s="14"/>
      <c r="M307" s="12" t="s">
        <v>26</v>
      </c>
      <c r="N307" s="12" t="s">
        <v>26</v>
      </c>
      <c r="O307" s="14"/>
      <c r="P307" s="14"/>
      <c r="Q307" s="10" t="str">
        <f t="shared" si="0"/>
        <v>agosto</v>
      </c>
      <c r="R307" s="14"/>
      <c r="S307" s="14"/>
      <c r="T307" s="14"/>
    </row>
    <row r="308" spans="1:20" ht="18.75" customHeight="1">
      <c r="A308" s="11">
        <v>44449.458333680552</v>
      </c>
      <c r="B308" s="12" t="s">
        <v>108</v>
      </c>
      <c r="C308" s="12" t="s">
        <v>27</v>
      </c>
      <c r="D308" s="12" t="s">
        <v>75</v>
      </c>
      <c r="E308" s="12" t="s">
        <v>819</v>
      </c>
      <c r="F308" s="12" t="s">
        <v>77</v>
      </c>
      <c r="G308" s="12" t="s">
        <v>200</v>
      </c>
      <c r="H308" s="12" t="s">
        <v>820</v>
      </c>
      <c r="I308" s="14"/>
      <c r="J308" s="12" t="s">
        <v>84</v>
      </c>
      <c r="K308" s="15">
        <v>44459</v>
      </c>
      <c r="L308" s="14"/>
      <c r="M308" s="12" t="s">
        <v>26</v>
      </c>
      <c r="N308" s="12" t="s">
        <v>26</v>
      </c>
      <c r="O308" s="14"/>
      <c r="P308" s="14"/>
      <c r="Q308" s="10" t="str">
        <f t="shared" si="0"/>
        <v>agosto</v>
      </c>
      <c r="R308" s="14"/>
      <c r="S308" s="14"/>
      <c r="T308" s="14"/>
    </row>
    <row r="309" spans="1:20" ht="18.75" customHeight="1">
      <c r="A309" s="11">
        <v>44449.588026851852</v>
      </c>
      <c r="B309" s="12" t="s">
        <v>16</v>
      </c>
      <c r="C309" s="12" t="s">
        <v>27</v>
      </c>
      <c r="D309" s="13" t="s">
        <v>224</v>
      </c>
      <c r="E309" s="12" t="s">
        <v>730</v>
      </c>
      <c r="F309" s="12" t="s">
        <v>43</v>
      </c>
      <c r="G309" s="12" t="s">
        <v>437</v>
      </c>
      <c r="H309" s="17" t="s">
        <v>821</v>
      </c>
      <c r="I309" s="16" t="s">
        <v>822</v>
      </c>
      <c r="J309" s="12" t="s">
        <v>73</v>
      </c>
      <c r="K309" s="15">
        <v>44483</v>
      </c>
      <c r="L309" s="14"/>
      <c r="M309" s="12" t="s">
        <v>26</v>
      </c>
      <c r="N309" s="12" t="s">
        <v>26</v>
      </c>
      <c r="O309" s="14"/>
      <c r="P309" s="14"/>
      <c r="Q309" s="10" t="str">
        <f t="shared" si="0"/>
        <v>agosto</v>
      </c>
      <c r="R309" s="14"/>
      <c r="S309" s="14"/>
      <c r="T309" s="14"/>
    </row>
    <row r="310" spans="1:20" ht="19.5" customHeight="1">
      <c r="A310" s="11">
        <v>44449.635331064812</v>
      </c>
      <c r="B310" s="12" t="s">
        <v>74</v>
      </c>
      <c r="C310" s="12" t="s">
        <v>27</v>
      </c>
      <c r="D310" s="13" t="s">
        <v>823</v>
      </c>
      <c r="E310" s="12" t="s">
        <v>824</v>
      </c>
      <c r="F310" s="12" t="s">
        <v>298</v>
      </c>
      <c r="G310" s="12" t="s">
        <v>78</v>
      </c>
      <c r="H310" s="12" t="s">
        <v>825</v>
      </c>
      <c r="I310" s="17" t="s">
        <v>826</v>
      </c>
      <c r="J310" s="12" t="s">
        <v>84</v>
      </c>
      <c r="K310" s="15">
        <v>44453</v>
      </c>
      <c r="L310" s="12" t="s">
        <v>32</v>
      </c>
      <c r="M310" s="12" t="s">
        <v>26</v>
      </c>
      <c r="N310" s="12" t="s">
        <v>26</v>
      </c>
      <c r="O310" s="14"/>
      <c r="P310" s="14"/>
      <c r="Q310" s="10" t="str">
        <f t="shared" si="0"/>
        <v>agosto</v>
      </c>
      <c r="R310" s="14"/>
      <c r="S310" s="14"/>
      <c r="T310" s="14"/>
    </row>
    <row r="311" spans="1:20" ht="19.5" customHeight="1">
      <c r="A311" s="11">
        <v>44449.675150520838</v>
      </c>
      <c r="B311" s="12" t="s">
        <v>328</v>
      </c>
      <c r="C311" s="12" t="s">
        <v>27</v>
      </c>
      <c r="D311" s="12" t="s">
        <v>75</v>
      </c>
      <c r="E311" s="12" t="s">
        <v>827</v>
      </c>
      <c r="F311" s="12" t="s">
        <v>77</v>
      </c>
      <c r="G311" s="12" t="s">
        <v>44</v>
      </c>
      <c r="H311" s="12" t="s">
        <v>828</v>
      </c>
      <c r="I311" s="17" t="s">
        <v>829</v>
      </c>
      <c r="J311" s="12" t="s">
        <v>84</v>
      </c>
      <c r="K311" s="15">
        <v>44452</v>
      </c>
      <c r="L311" s="14"/>
      <c r="M311" s="12" t="s">
        <v>26</v>
      </c>
      <c r="N311" s="12" t="s">
        <v>26</v>
      </c>
      <c r="O311" s="14"/>
      <c r="P311" s="14"/>
      <c r="Q311" s="10" t="str">
        <f t="shared" si="0"/>
        <v>agosto</v>
      </c>
      <c r="R311" s="14"/>
      <c r="S311" s="14"/>
      <c r="T311" s="14"/>
    </row>
    <row r="312" spans="1:20" ht="20.25" customHeight="1">
      <c r="A312" s="11">
        <v>44452.402029849538</v>
      </c>
      <c r="B312" s="12" t="s">
        <v>16</v>
      </c>
      <c r="C312" s="12" t="s">
        <v>27</v>
      </c>
      <c r="D312" s="13" t="s">
        <v>136</v>
      </c>
      <c r="E312" s="12" t="s">
        <v>453</v>
      </c>
      <c r="F312" s="12" t="s">
        <v>61</v>
      </c>
      <c r="G312" s="12" t="s">
        <v>44</v>
      </c>
      <c r="H312" s="12" t="s">
        <v>830</v>
      </c>
      <c r="I312" s="14"/>
      <c r="J312" s="12" t="s">
        <v>213</v>
      </c>
      <c r="K312" s="15">
        <v>44456</v>
      </c>
      <c r="L312" s="14"/>
      <c r="M312" s="12" t="s">
        <v>26</v>
      </c>
      <c r="N312" s="12" t="s">
        <v>26</v>
      </c>
      <c r="O312" s="14"/>
      <c r="P312" s="14"/>
      <c r="Q312" s="10" t="str">
        <f t="shared" si="0"/>
        <v>agosto</v>
      </c>
      <c r="R312" s="14"/>
      <c r="S312" s="14"/>
      <c r="T312" s="14"/>
    </row>
    <row r="313" spans="1:20" ht="19.5" customHeight="1">
      <c r="A313" s="11">
        <v>44452.429974282408</v>
      </c>
      <c r="B313" s="12" t="s">
        <v>328</v>
      </c>
      <c r="C313" s="12" t="s">
        <v>27</v>
      </c>
      <c r="D313" s="12" t="s">
        <v>75</v>
      </c>
      <c r="E313" s="12" t="s">
        <v>831</v>
      </c>
      <c r="F313" s="12" t="s">
        <v>77</v>
      </c>
      <c r="G313" s="12" t="s">
        <v>21</v>
      </c>
      <c r="H313" s="17" t="s">
        <v>832</v>
      </c>
      <c r="I313" s="17" t="s">
        <v>833</v>
      </c>
      <c r="J313" s="12" t="s">
        <v>84</v>
      </c>
      <c r="K313" s="15">
        <v>44454</v>
      </c>
      <c r="L313" s="14"/>
      <c r="M313" s="12" t="s">
        <v>26</v>
      </c>
      <c r="N313" s="12" t="s">
        <v>26</v>
      </c>
      <c r="O313" s="14"/>
      <c r="P313" s="14"/>
      <c r="Q313" s="10" t="str">
        <f t="shared" si="0"/>
        <v>agosto</v>
      </c>
      <c r="R313" s="14"/>
      <c r="S313" s="14"/>
      <c r="T313" s="14"/>
    </row>
    <row r="314" spans="1:20" ht="20.25" customHeight="1">
      <c r="A314" s="11">
        <v>44452.449047118054</v>
      </c>
      <c r="B314" s="12" t="s">
        <v>74</v>
      </c>
      <c r="C314" s="12" t="s">
        <v>27</v>
      </c>
      <c r="D314" s="12" t="s">
        <v>75</v>
      </c>
      <c r="E314" s="12" t="s">
        <v>553</v>
      </c>
      <c r="F314" s="12" t="s">
        <v>77</v>
      </c>
      <c r="G314" s="12" t="s">
        <v>200</v>
      </c>
      <c r="H314" s="12" t="s">
        <v>834</v>
      </c>
      <c r="I314" s="14"/>
      <c r="J314" s="12" t="s">
        <v>84</v>
      </c>
      <c r="K314" s="15">
        <v>44459</v>
      </c>
      <c r="L314" s="14"/>
      <c r="M314" s="12" t="s">
        <v>26</v>
      </c>
      <c r="N314" s="12" t="s">
        <v>26</v>
      </c>
      <c r="O314" s="14"/>
      <c r="P314" s="14"/>
      <c r="Q314" s="10" t="str">
        <f t="shared" si="0"/>
        <v>agosto</v>
      </c>
      <c r="R314" s="14"/>
      <c r="S314" s="14"/>
      <c r="T314" s="14"/>
    </row>
    <row r="315" spans="1:20" ht="19.5" customHeight="1">
      <c r="A315" s="11">
        <v>44452.712671724541</v>
      </c>
      <c r="B315" s="12" t="s">
        <v>16</v>
      </c>
      <c r="C315" s="12" t="s">
        <v>27</v>
      </c>
      <c r="D315" s="13" t="s">
        <v>104</v>
      </c>
      <c r="E315" s="12" t="s">
        <v>105</v>
      </c>
      <c r="F315" s="12" t="s">
        <v>43</v>
      </c>
      <c r="G315" s="12" t="s">
        <v>44</v>
      </c>
      <c r="H315" s="12" t="s">
        <v>835</v>
      </c>
      <c r="I315" s="14"/>
      <c r="J315" s="12" t="s">
        <v>68</v>
      </c>
      <c r="K315" s="15">
        <v>44454</v>
      </c>
      <c r="L315" s="14"/>
      <c r="M315" s="12" t="s">
        <v>26</v>
      </c>
      <c r="N315" s="12" t="s">
        <v>26</v>
      </c>
      <c r="O315" s="14"/>
      <c r="P315" s="14"/>
      <c r="Q315" s="10" t="str">
        <f t="shared" si="0"/>
        <v>agosto</v>
      </c>
      <c r="R315" s="14"/>
      <c r="S315" s="14"/>
      <c r="T315" s="14"/>
    </row>
    <row r="316" spans="1:20" ht="19.5" customHeight="1">
      <c r="A316" s="11">
        <v>44453.435932291672</v>
      </c>
      <c r="B316" s="12" t="s">
        <v>328</v>
      </c>
      <c r="C316" s="12" t="s">
        <v>27</v>
      </c>
      <c r="D316" s="13" t="s">
        <v>65</v>
      </c>
      <c r="E316" s="12" t="s">
        <v>66</v>
      </c>
      <c r="F316" s="12" t="s">
        <v>20</v>
      </c>
      <c r="G316" s="12" t="s">
        <v>44</v>
      </c>
      <c r="H316" s="12" t="s">
        <v>836</v>
      </c>
      <c r="I316" s="14"/>
      <c r="J316" s="12" t="s">
        <v>48</v>
      </c>
      <c r="K316" s="15">
        <v>44456</v>
      </c>
      <c r="L316" s="14"/>
      <c r="M316" s="12" t="s">
        <v>26</v>
      </c>
      <c r="N316" s="12" t="s">
        <v>26</v>
      </c>
      <c r="O316" s="14"/>
      <c r="P316" s="14"/>
      <c r="Q316" s="10" t="str">
        <f t="shared" si="0"/>
        <v>agosto</v>
      </c>
      <c r="R316" s="14"/>
      <c r="S316" s="14"/>
      <c r="T316" s="14"/>
    </row>
    <row r="317" spans="1:20" ht="18" customHeight="1">
      <c r="A317" s="11">
        <v>44453.469768368057</v>
      </c>
      <c r="B317" s="12" t="s">
        <v>16</v>
      </c>
      <c r="C317" s="12" t="s">
        <v>27</v>
      </c>
      <c r="D317" s="13" t="s">
        <v>837</v>
      </c>
      <c r="E317" s="12" t="s">
        <v>838</v>
      </c>
      <c r="F317" s="12" t="s">
        <v>100</v>
      </c>
      <c r="G317" s="12" t="s">
        <v>21</v>
      </c>
      <c r="H317" s="12" t="s">
        <v>839</v>
      </c>
      <c r="I317" s="17" t="s">
        <v>840</v>
      </c>
      <c r="J317" s="12" t="s">
        <v>84</v>
      </c>
      <c r="K317" s="15">
        <v>44455</v>
      </c>
      <c r="L317" s="12" t="s">
        <v>841</v>
      </c>
      <c r="M317" s="12" t="s">
        <v>26</v>
      </c>
      <c r="N317" s="12" t="s">
        <v>26</v>
      </c>
      <c r="O317" s="14"/>
      <c r="P317" s="14"/>
      <c r="Q317" s="10" t="str">
        <f t="shared" si="0"/>
        <v>agosto</v>
      </c>
      <c r="R317" s="14"/>
      <c r="S317" s="14"/>
      <c r="T317" s="14"/>
    </row>
    <row r="318" spans="1:20" ht="19.5" customHeight="1">
      <c r="A318" s="11">
        <v>44453.49071784722</v>
      </c>
      <c r="B318" s="12" t="s">
        <v>108</v>
      </c>
      <c r="C318" s="12" t="s">
        <v>27</v>
      </c>
      <c r="D318" s="13" t="s">
        <v>18</v>
      </c>
      <c r="E318" s="12" t="s">
        <v>842</v>
      </c>
      <c r="F318" s="12" t="s">
        <v>37</v>
      </c>
      <c r="G318" s="12" t="s">
        <v>78</v>
      </c>
      <c r="H318" s="12" t="s">
        <v>843</v>
      </c>
      <c r="I318" s="14"/>
      <c r="J318" s="12" t="s">
        <v>213</v>
      </c>
      <c r="K318" s="15">
        <v>44456</v>
      </c>
      <c r="L318" s="14"/>
      <c r="M318" s="12" t="s">
        <v>26</v>
      </c>
      <c r="N318" s="12" t="s">
        <v>26</v>
      </c>
      <c r="O318" s="14"/>
      <c r="P318" s="14"/>
      <c r="Q318" s="10" t="str">
        <f t="shared" si="0"/>
        <v>agosto</v>
      </c>
      <c r="R318" s="14"/>
      <c r="S318" s="14"/>
      <c r="T318" s="14"/>
    </row>
    <row r="319" spans="1:20" ht="21" customHeight="1">
      <c r="A319" s="11">
        <v>44453.618498923606</v>
      </c>
      <c r="B319" s="12" t="s">
        <v>74</v>
      </c>
      <c r="C319" s="12" t="s">
        <v>27</v>
      </c>
      <c r="D319" s="13" t="s">
        <v>844</v>
      </c>
      <c r="E319" s="12" t="s">
        <v>845</v>
      </c>
      <c r="F319" s="12" t="s">
        <v>298</v>
      </c>
      <c r="G319" s="12" t="s">
        <v>451</v>
      </c>
      <c r="H319" s="12" t="s">
        <v>846</v>
      </c>
      <c r="I319" s="17" t="s">
        <v>847</v>
      </c>
      <c r="J319" s="12" t="s">
        <v>848</v>
      </c>
      <c r="K319" s="15">
        <v>44454</v>
      </c>
      <c r="L319" s="14"/>
      <c r="M319" s="12" t="s">
        <v>26</v>
      </c>
      <c r="N319" s="12" t="s">
        <v>26</v>
      </c>
      <c r="O319" s="14"/>
      <c r="P319" s="14"/>
      <c r="Q319" s="10" t="str">
        <f t="shared" si="0"/>
        <v>agosto</v>
      </c>
      <c r="R319" s="14"/>
      <c r="S319" s="14"/>
      <c r="T319" s="14"/>
    </row>
    <row r="320" spans="1:20" ht="18.75" customHeight="1">
      <c r="A320" s="11">
        <v>44453.654485023144</v>
      </c>
      <c r="B320" s="12" t="s">
        <v>328</v>
      </c>
      <c r="C320" s="12" t="s">
        <v>27</v>
      </c>
      <c r="D320" s="13" t="s">
        <v>65</v>
      </c>
      <c r="E320" s="12" t="s">
        <v>66</v>
      </c>
      <c r="F320" s="12" t="s">
        <v>20</v>
      </c>
      <c r="G320" s="12" t="s">
        <v>44</v>
      </c>
      <c r="H320" s="12" t="s">
        <v>849</v>
      </c>
      <c r="I320" s="16" t="s">
        <v>850</v>
      </c>
      <c r="J320" s="12" t="s">
        <v>48</v>
      </c>
      <c r="K320" s="15">
        <v>44457</v>
      </c>
      <c r="L320" s="14"/>
      <c r="M320" s="12" t="s">
        <v>26</v>
      </c>
      <c r="N320" s="12" t="s">
        <v>26</v>
      </c>
      <c r="O320" s="14"/>
      <c r="P320" s="14"/>
      <c r="Q320" s="10" t="str">
        <f t="shared" si="0"/>
        <v>agosto</v>
      </c>
      <c r="R320" s="14"/>
      <c r="S320" s="14"/>
      <c r="T320" s="14"/>
    </row>
    <row r="321" spans="1:20" ht="19.5" customHeight="1">
      <c r="A321" s="11">
        <v>44454.410130636577</v>
      </c>
      <c r="B321" s="12" t="s">
        <v>328</v>
      </c>
      <c r="C321" s="12" t="s">
        <v>27</v>
      </c>
      <c r="D321" s="13" t="s">
        <v>18</v>
      </c>
      <c r="E321" s="12" t="s">
        <v>687</v>
      </c>
      <c r="F321" s="12" t="s">
        <v>282</v>
      </c>
      <c r="G321" s="12" t="s">
        <v>44</v>
      </c>
      <c r="H321" s="12" t="s">
        <v>851</v>
      </c>
      <c r="I321" s="17" t="s">
        <v>852</v>
      </c>
      <c r="J321" s="12" t="s">
        <v>187</v>
      </c>
      <c r="K321" s="15">
        <v>44461</v>
      </c>
      <c r="L321" s="12" t="s">
        <v>853</v>
      </c>
      <c r="M321" s="12" t="s">
        <v>26</v>
      </c>
      <c r="N321" s="12" t="s">
        <v>26</v>
      </c>
      <c r="O321" s="14"/>
      <c r="P321" s="14"/>
      <c r="Q321" s="10" t="str">
        <f t="shared" si="0"/>
        <v>agosto</v>
      </c>
      <c r="R321" s="14"/>
      <c r="S321" s="14"/>
      <c r="T321" s="14"/>
    </row>
    <row r="322" spans="1:20" ht="19.5" customHeight="1">
      <c r="A322" s="11">
        <v>44454.415301053239</v>
      </c>
      <c r="B322" s="12" t="s">
        <v>16</v>
      </c>
      <c r="C322" s="12" t="s">
        <v>27</v>
      </c>
      <c r="D322" s="13" t="s">
        <v>18</v>
      </c>
      <c r="E322" s="12" t="s">
        <v>74</v>
      </c>
      <c r="F322" s="12" t="s">
        <v>20</v>
      </c>
      <c r="G322" s="12" t="s">
        <v>44</v>
      </c>
      <c r="H322" s="12" t="s">
        <v>854</v>
      </c>
      <c r="I322" s="14"/>
      <c r="J322" s="12" t="s">
        <v>222</v>
      </c>
      <c r="K322" s="15">
        <v>44455</v>
      </c>
      <c r="L322" s="14"/>
      <c r="M322" s="12" t="s">
        <v>26</v>
      </c>
      <c r="N322" s="12" t="s">
        <v>26</v>
      </c>
      <c r="O322" s="14"/>
      <c r="P322" s="14"/>
      <c r="Q322" s="10" t="str">
        <f t="shared" si="0"/>
        <v>agosto</v>
      </c>
      <c r="R322" s="14"/>
      <c r="S322" s="14"/>
      <c r="T322" s="14"/>
    </row>
    <row r="323" spans="1:20" ht="19.5" customHeight="1">
      <c r="A323" s="11">
        <v>44454.671826597223</v>
      </c>
      <c r="B323" s="12" t="s">
        <v>74</v>
      </c>
      <c r="C323" s="12" t="s">
        <v>27</v>
      </c>
      <c r="D323" s="12" t="s">
        <v>75</v>
      </c>
      <c r="E323" s="12" t="s">
        <v>831</v>
      </c>
      <c r="F323" s="12" t="s">
        <v>77</v>
      </c>
      <c r="G323" s="12" t="s">
        <v>78</v>
      </c>
      <c r="H323" s="17" t="s">
        <v>855</v>
      </c>
      <c r="I323" s="17" t="s">
        <v>856</v>
      </c>
      <c r="J323" s="12" t="s">
        <v>84</v>
      </c>
      <c r="K323" s="15">
        <v>44455</v>
      </c>
      <c r="L323" s="14"/>
      <c r="M323" s="12" t="s">
        <v>26</v>
      </c>
      <c r="N323" s="12" t="s">
        <v>26</v>
      </c>
      <c r="O323" s="14"/>
      <c r="P323" s="14"/>
      <c r="Q323" s="10" t="str">
        <f t="shared" si="0"/>
        <v>agosto</v>
      </c>
      <c r="R323" s="14"/>
      <c r="S323" s="14"/>
      <c r="T323" s="14"/>
    </row>
    <row r="324" spans="1:20" ht="21" customHeight="1">
      <c r="A324" s="11">
        <v>44454.696568969906</v>
      </c>
      <c r="B324" s="12" t="s">
        <v>16</v>
      </c>
      <c r="C324" s="12" t="s">
        <v>27</v>
      </c>
      <c r="D324" s="13" t="s">
        <v>18</v>
      </c>
      <c r="E324" s="12" t="s">
        <v>250</v>
      </c>
      <c r="F324" s="12" t="s">
        <v>100</v>
      </c>
      <c r="G324" s="12" t="s">
        <v>44</v>
      </c>
      <c r="H324" s="12" t="s">
        <v>857</v>
      </c>
      <c r="I324" s="16" t="s">
        <v>858</v>
      </c>
      <c r="J324" s="12" t="s">
        <v>213</v>
      </c>
      <c r="K324" s="15">
        <v>44455</v>
      </c>
      <c r="L324" s="14"/>
      <c r="M324" s="12" t="s">
        <v>26</v>
      </c>
      <c r="N324" s="12" t="s">
        <v>26</v>
      </c>
      <c r="O324" s="14"/>
      <c r="P324" s="14"/>
      <c r="Q324" s="10" t="str">
        <f t="shared" si="0"/>
        <v>agosto</v>
      </c>
      <c r="R324" s="14"/>
      <c r="S324" s="14"/>
      <c r="T324" s="14"/>
    </row>
    <row r="325" spans="1:20" ht="20.25" customHeight="1">
      <c r="A325" s="11">
        <v>44456.725763437498</v>
      </c>
      <c r="B325" s="12" t="s">
        <v>16</v>
      </c>
      <c r="C325" s="12" t="s">
        <v>27</v>
      </c>
      <c r="D325" s="13" t="s">
        <v>619</v>
      </c>
      <c r="E325" s="12" t="s">
        <v>859</v>
      </c>
      <c r="F325" s="12" t="s">
        <v>43</v>
      </c>
      <c r="G325" s="12" t="s">
        <v>21</v>
      </c>
      <c r="H325" s="12" t="s">
        <v>860</v>
      </c>
      <c r="I325" s="17" t="s">
        <v>861</v>
      </c>
      <c r="J325" s="12" t="s">
        <v>68</v>
      </c>
      <c r="K325" s="15">
        <v>44461</v>
      </c>
      <c r="L325" s="12" t="s">
        <v>369</v>
      </c>
      <c r="M325" s="12" t="s">
        <v>26</v>
      </c>
      <c r="N325" s="12" t="s">
        <v>26</v>
      </c>
      <c r="O325" s="14"/>
      <c r="P325" s="14"/>
      <c r="Q325" s="10" t="str">
        <f t="shared" si="0"/>
        <v>agosto</v>
      </c>
      <c r="R325" s="14"/>
      <c r="S325" s="14"/>
      <c r="T325" s="14"/>
    </row>
    <row r="326" spans="1:20" ht="20.25" customHeight="1">
      <c r="A326" s="11">
        <v>44458.862711006943</v>
      </c>
      <c r="B326" s="12" t="s">
        <v>108</v>
      </c>
      <c r="C326" s="12" t="s">
        <v>27</v>
      </c>
      <c r="D326" s="13" t="s">
        <v>644</v>
      </c>
      <c r="E326" s="12" t="s">
        <v>92</v>
      </c>
      <c r="F326" s="12" t="s">
        <v>94</v>
      </c>
      <c r="G326" s="12" t="s">
        <v>200</v>
      </c>
      <c r="H326" s="12" t="s">
        <v>862</v>
      </c>
      <c r="I326" s="14"/>
      <c r="J326" s="12" t="s">
        <v>779</v>
      </c>
      <c r="K326" s="15">
        <v>44459</v>
      </c>
      <c r="L326" s="14"/>
      <c r="M326" s="12" t="s">
        <v>26</v>
      </c>
      <c r="N326" s="12" t="s">
        <v>26</v>
      </c>
      <c r="O326" s="14"/>
      <c r="P326" s="14"/>
      <c r="Q326" s="10" t="str">
        <f t="shared" si="0"/>
        <v>agosto</v>
      </c>
      <c r="R326" s="14"/>
      <c r="S326" s="14"/>
      <c r="T326" s="14"/>
    </row>
    <row r="327" spans="1:20" ht="20.25" customHeight="1">
      <c r="A327" s="11">
        <v>44459.357581689816</v>
      </c>
      <c r="B327" s="12" t="s">
        <v>328</v>
      </c>
      <c r="C327" s="12" t="s">
        <v>27</v>
      </c>
      <c r="D327" s="13" t="s">
        <v>224</v>
      </c>
      <c r="E327" s="12" t="s">
        <v>730</v>
      </c>
      <c r="F327" s="12" t="s">
        <v>43</v>
      </c>
      <c r="G327" s="12" t="s">
        <v>44</v>
      </c>
      <c r="H327" s="12" t="s">
        <v>863</v>
      </c>
      <c r="I327" s="16" t="s">
        <v>864</v>
      </c>
      <c r="J327" s="12" t="s">
        <v>865</v>
      </c>
      <c r="K327" s="15">
        <v>44462</v>
      </c>
      <c r="L327" s="14"/>
      <c r="M327" s="12" t="s">
        <v>26</v>
      </c>
      <c r="N327" s="12" t="s">
        <v>26</v>
      </c>
      <c r="O327" s="14"/>
      <c r="P327" s="14"/>
      <c r="Q327" s="10" t="str">
        <f t="shared" si="0"/>
        <v>agosto</v>
      </c>
      <c r="R327" s="14"/>
      <c r="S327" s="14"/>
      <c r="T327" s="14"/>
    </row>
    <row r="328" spans="1:20" ht="18" customHeight="1">
      <c r="A328" s="11">
        <v>44460.602491979167</v>
      </c>
      <c r="B328" s="12" t="s">
        <v>328</v>
      </c>
      <c r="C328" s="12" t="s">
        <v>27</v>
      </c>
      <c r="D328" s="13" t="s">
        <v>65</v>
      </c>
      <c r="E328" s="12" t="s">
        <v>66</v>
      </c>
      <c r="F328" s="12" t="s">
        <v>20</v>
      </c>
      <c r="G328" s="12" t="s">
        <v>44</v>
      </c>
      <c r="H328" s="12" t="s">
        <v>866</v>
      </c>
      <c r="I328" s="14"/>
      <c r="J328" s="12" t="s">
        <v>48</v>
      </c>
      <c r="K328" s="15">
        <v>44463</v>
      </c>
      <c r="L328" s="14"/>
      <c r="M328" s="12" t="s">
        <v>26</v>
      </c>
      <c r="N328" s="12" t="s">
        <v>26</v>
      </c>
      <c r="O328" s="14"/>
      <c r="P328" s="14"/>
      <c r="Q328" s="10" t="str">
        <f t="shared" si="0"/>
        <v>agosto</v>
      </c>
      <c r="R328" s="14"/>
      <c r="S328" s="14"/>
      <c r="T328" s="14"/>
    </row>
    <row r="329" spans="1:20" ht="20.25" customHeight="1">
      <c r="A329" s="11">
        <v>44460.603716226848</v>
      </c>
      <c r="B329" s="12" t="s">
        <v>328</v>
      </c>
      <c r="C329" s="12" t="s">
        <v>27</v>
      </c>
      <c r="D329" s="13" t="s">
        <v>65</v>
      </c>
      <c r="E329" s="12" t="s">
        <v>66</v>
      </c>
      <c r="F329" s="12" t="s">
        <v>20</v>
      </c>
      <c r="G329" s="12" t="s">
        <v>44</v>
      </c>
      <c r="H329" s="12" t="s">
        <v>867</v>
      </c>
      <c r="I329" s="14"/>
      <c r="J329" s="12" t="s">
        <v>48</v>
      </c>
      <c r="K329" s="15">
        <v>44461</v>
      </c>
      <c r="L329" s="14"/>
      <c r="M329" s="12" t="s">
        <v>26</v>
      </c>
      <c r="N329" s="12" t="s">
        <v>26</v>
      </c>
      <c r="O329" s="14"/>
      <c r="P329" s="14"/>
      <c r="Q329" s="10" t="str">
        <f t="shared" si="0"/>
        <v>agosto</v>
      </c>
      <c r="R329" s="14"/>
      <c r="S329" s="14"/>
      <c r="T329" s="14"/>
    </row>
    <row r="330" spans="1:20" ht="19.5" customHeight="1">
      <c r="A330" s="11">
        <v>44460.605852372682</v>
      </c>
      <c r="B330" s="12" t="s">
        <v>328</v>
      </c>
      <c r="C330" s="12" t="s">
        <v>27</v>
      </c>
      <c r="D330" s="13" t="s">
        <v>65</v>
      </c>
      <c r="E330" s="12" t="s">
        <v>66</v>
      </c>
      <c r="F330" s="12" t="s">
        <v>20</v>
      </c>
      <c r="G330" s="12" t="s">
        <v>44</v>
      </c>
      <c r="H330" s="17" t="s">
        <v>868</v>
      </c>
      <c r="I330" s="14"/>
      <c r="J330" s="12" t="s">
        <v>48</v>
      </c>
      <c r="K330" s="15">
        <v>44459</v>
      </c>
      <c r="L330" s="14"/>
      <c r="M330" s="12" t="s">
        <v>26</v>
      </c>
      <c r="N330" s="12" t="s">
        <v>26</v>
      </c>
      <c r="O330" s="14"/>
      <c r="P330" s="14"/>
      <c r="Q330" s="10" t="str">
        <f t="shared" si="0"/>
        <v>agosto</v>
      </c>
      <c r="R330" s="14"/>
      <c r="S330" s="14"/>
      <c r="T330" s="14"/>
    </row>
    <row r="331" spans="1:20" ht="20.25" customHeight="1">
      <c r="A331" s="11">
        <v>44460.671971261574</v>
      </c>
      <c r="B331" s="12" t="s">
        <v>328</v>
      </c>
      <c r="C331" s="12" t="s">
        <v>27</v>
      </c>
      <c r="D331" s="13" t="s">
        <v>18</v>
      </c>
      <c r="E331" s="12" t="s">
        <v>29</v>
      </c>
      <c r="F331" s="12" t="s">
        <v>20</v>
      </c>
      <c r="G331" s="12" t="s">
        <v>21</v>
      </c>
      <c r="H331" s="12" t="s">
        <v>869</v>
      </c>
      <c r="I331" s="14"/>
      <c r="J331" s="12" t="s">
        <v>48</v>
      </c>
      <c r="K331" s="15">
        <v>44461</v>
      </c>
      <c r="L331" s="12" t="s">
        <v>32</v>
      </c>
      <c r="M331" s="12" t="s">
        <v>26</v>
      </c>
      <c r="N331" s="12" t="s">
        <v>26</v>
      </c>
      <c r="O331" s="14"/>
      <c r="P331" s="14"/>
      <c r="Q331" s="10" t="str">
        <f t="shared" si="0"/>
        <v>agosto</v>
      </c>
      <c r="R331" s="14"/>
      <c r="S331" s="14"/>
      <c r="T331" s="14"/>
    </row>
    <row r="332" spans="1:20" ht="19.5" customHeight="1">
      <c r="A332" s="11">
        <v>44460.80468616898</v>
      </c>
      <c r="B332" s="12" t="s">
        <v>16</v>
      </c>
      <c r="C332" s="12" t="s">
        <v>17</v>
      </c>
      <c r="D332" s="13" t="s">
        <v>612</v>
      </c>
      <c r="E332" s="12" t="s">
        <v>607</v>
      </c>
      <c r="F332" s="12" t="s">
        <v>282</v>
      </c>
      <c r="G332" s="12" t="s">
        <v>78</v>
      </c>
      <c r="H332" s="12" t="s">
        <v>870</v>
      </c>
      <c r="I332" s="16" t="s">
        <v>871</v>
      </c>
      <c r="J332" s="12" t="s">
        <v>46</v>
      </c>
      <c r="K332" s="15">
        <v>44461</v>
      </c>
      <c r="L332" s="12" t="s">
        <v>872</v>
      </c>
      <c r="M332" s="12" t="s">
        <v>26</v>
      </c>
      <c r="N332" s="12" t="s">
        <v>26</v>
      </c>
      <c r="O332" s="14"/>
      <c r="P332" s="14"/>
      <c r="Q332" s="10" t="str">
        <f t="shared" si="0"/>
        <v>agosto</v>
      </c>
      <c r="R332" s="14"/>
      <c r="S332" s="14"/>
      <c r="T332" s="14"/>
    </row>
    <row r="333" spans="1:20" ht="18.75" customHeight="1">
      <c r="A333" s="11">
        <v>44461.612606157403</v>
      </c>
      <c r="B333" s="12" t="s">
        <v>74</v>
      </c>
      <c r="C333" s="12" t="s">
        <v>27</v>
      </c>
      <c r="D333" s="13" t="s">
        <v>314</v>
      </c>
      <c r="E333" s="12" t="s">
        <v>314</v>
      </c>
      <c r="F333" s="12" t="s">
        <v>298</v>
      </c>
      <c r="G333" s="12" t="s">
        <v>78</v>
      </c>
      <c r="H333" s="12" t="s">
        <v>873</v>
      </c>
      <c r="I333" s="17" t="s">
        <v>874</v>
      </c>
      <c r="J333" s="12" t="s">
        <v>68</v>
      </c>
      <c r="K333" s="15">
        <v>44461</v>
      </c>
      <c r="L333" s="14"/>
      <c r="M333" s="12" t="s">
        <v>26</v>
      </c>
      <c r="N333" s="12" t="s">
        <v>26</v>
      </c>
      <c r="O333" s="14"/>
      <c r="P333" s="14"/>
      <c r="Q333" s="10" t="str">
        <f t="shared" si="0"/>
        <v>agosto</v>
      </c>
      <c r="R333" s="14"/>
      <c r="S333" s="14"/>
      <c r="T333" s="14"/>
    </row>
    <row r="334" spans="1:20" ht="20.25" customHeight="1">
      <c r="A334" s="11">
        <v>44461.679424155096</v>
      </c>
      <c r="B334" s="12" t="s">
        <v>328</v>
      </c>
      <c r="C334" s="12" t="s">
        <v>27</v>
      </c>
      <c r="D334" s="13" t="s">
        <v>875</v>
      </c>
      <c r="E334" s="12" t="s">
        <v>876</v>
      </c>
      <c r="F334" s="12" t="s">
        <v>100</v>
      </c>
      <c r="G334" s="12" t="s">
        <v>44</v>
      </c>
      <c r="H334" s="12" t="s">
        <v>877</v>
      </c>
      <c r="I334" s="14"/>
      <c r="J334" s="12" t="s">
        <v>68</v>
      </c>
      <c r="K334" s="15">
        <v>44466</v>
      </c>
      <c r="L334" s="12" t="s">
        <v>878</v>
      </c>
      <c r="M334" s="12" t="s">
        <v>26</v>
      </c>
      <c r="N334" s="12" t="s">
        <v>26</v>
      </c>
      <c r="O334" s="14"/>
      <c r="P334" s="14"/>
      <c r="Q334" s="10" t="str">
        <f t="shared" si="0"/>
        <v>agosto</v>
      </c>
      <c r="R334" s="14"/>
      <c r="S334" s="14"/>
      <c r="T334" s="14"/>
    </row>
    <row r="335" spans="1:20" ht="20.25" customHeight="1">
      <c r="A335" s="11">
        <v>44461.703825277778</v>
      </c>
      <c r="B335" s="12" t="s">
        <v>108</v>
      </c>
      <c r="C335" s="12" t="s">
        <v>17</v>
      </c>
      <c r="D335" s="13" t="s">
        <v>823</v>
      </c>
      <c r="E335" s="12" t="s">
        <v>879</v>
      </c>
      <c r="F335" s="12" t="s">
        <v>298</v>
      </c>
      <c r="G335" s="12" t="s">
        <v>200</v>
      </c>
      <c r="H335" s="12" t="s">
        <v>880</v>
      </c>
      <c r="I335" s="14"/>
      <c r="J335" s="12" t="s">
        <v>46</v>
      </c>
      <c r="K335" s="15">
        <v>44484</v>
      </c>
      <c r="L335" s="12" t="s">
        <v>881</v>
      </c>
      <c r="M335" s="12" t="s">
        <v>26</v>
      </c>
      <c r="N335" s="12" t="s">
        <v>26</v>
      </c>
      <c r="O335" s="14"/>
      <c r="P335" s="14"/>
      <c r="Q335" s="10" t="str">
        <f t="shared" si="0"/>
        <v>agosto</v>
      </c>
      <c r="R335" s="14"/>
      <c r="S335" s="14"/>
      <c r="T335" s="14"/>
    </row>
    <row r="336" spans="1:20" ht="20.25" customHeight="1">
      <c r="A336" s="11">
        <v>44462.478476284727</v>
      </c>
      <c r="B336" s="12" t="s">
        <v>328</v>
      </c>
      <c r="C336" s="12" t="s">
        <v>27</v>
      </c>
      <c r="D336" s="12" t="s">
        <v>75</v>
      </c>
      <c r="E336" s="12" t="s">
        <v>76</v>
      </c>
      <c r="F336" s="12" t="s">
        <v>77</v>
      </c>
      <c r="G336" s="12" t="s">
        <v>44</v>
      </c>
      <c r="H336" s="17" t="s">
        <v>882</v>
      </c>
      <c r="I336" s="17" t="s">
        <v>883</v>
      </c>
      <c r="J336" s="12" t="s">
        <v>84</v>
      </c>
      <c r="K336" s="15">
        <v>44463</v>
      </c>
      <c r="L336" s="14"/>
      <c r="M336" s="12" t="s">
        <v>26</v>
      </c>
      <c r="N336" s="12" t="s">
        <v>26</v>
      </c>
      <c r="O336" s="14"/>
      <c r="P336" s="14"/>
      <c r="Q336" s="10" t="str">
        <f t="shared" si="0"/>
        <v>agosto</v>
      </c>
      <c r="R336" s="14"/>
      <c r="S336" s="14"/>
      <c r="T336" s="14"/>
    </row>
    <row r="337" spans="1:20" ht="19.5" customHeight="1">
      <c r="A337" s="11">
        <v>44462.508494351852</v>
      </c>
      <c r="B337" s="12" t="s">
        <v>16</v>
      </c>
      <c r="C337" s="12" t="s">
        <v>27</v>
      </c>
      <c r="D337" s="13" t="s">
        <v>884</v>
      </c>
      <c r="E337" s="12" t="s">
        <v>885</v>
      </c>
      <c r="F337" s="12" t="s">
        <v>43</v>
      </c>
      <c r="G337" s="12" t="s">
        <v>886</v>
      </c>
      <c r="H337" s="17" t="s">
        <v>887</v>
      </c>
      <c r="I337" s="14"/>
      <c r="J337" s="12" t="s">
        <v>888</v>
      </c>
      <c r="K337" s="15">
        <v>44467</v>
      </c>
      <c r="L337" s="12" t="s">
        <v>889</v>
      </c>
      <c r="M337" s="12" t="s">
        <v>26</v>
      </c>
      <c r="N337" s="12" t="s">
        <v>26</v>
      </c>
      <c r="O337" s="14"/>
      <c r="P337" s="14"/>
      <c r="Q337" s="10" t="str">
        <f t="shared" si="0"/>
        <v>agosto</v>
      </c>
      <c r="R337" s="14"/>
      <c r="S337" s="14"/>
      <c r="T337" s="14"/>
    </row>
    <row r="338" spans="1:20" ht="18.75" customHeight="1">
      <c r="A338" s="11">
        <v>44462.602798993059</v>
      </c>
      <c r="B338" s="12" t="s">
        <v>328</v>
      </c>
      <c r="C338" s="12" t="s">
        <v>27</v>
      </c>
      <c r="D338" s="13" t="s">
        <v>65</v>
      </c>
      <c r="E338" s="12" t="s">
        <v>66</v>
      </c>
      <c r="F338" s="12" t="s">
        <v>20</v>
      </c>
      <c r="G338" s="12" t="s">
        <v>44</v>
      </c>
      <c r="H338" s="12" t="s">
        <v>890</v>
      </c>
      <c r="I338" s="18" t="s">
        <v>891</v>
      </c>
      <c r="J338" s="12" t="s">
        <v>31</v>
      </c>
      <c r="K338" s="15">
        <v>44467</v>
      </c>
      <c r="L338" s="14"/>
      <c r="M338" s="12" t="s">
        <v>26</v>
      </c>
      <c r="N338" s="12" t="s">
        <v>26</v>
      </c>
      <c r="O338" s="14"/>
      <c r="P338" s="14"/>
      <c r="Q338" s="10" t="str">
        <f t="shared" si="0"/>
        <v>agosto</v>
      </c>
      <c r="R338" s="14"/>
      <c r="S338" s="14"/>
      <c r="T338" s="14"/>
    </row>
    <row r="339" spans="1:20" ht="19.5" customHeight="1">
      <c r="A339" s="11">
        <v>44462.642315833335</v>
      </c>
      <c r="B339" s="12" t="s">
        <v>328</v>
      </c>
      <c r="C339" s="12" t="s">
        <v>27</v>
      </c>
      <c r="D339" s="13" t="s">
        <v>65</v>
      </c>
      <c r="E339" s="12" t="s">
        <v>892</v>
      </c>
      <c r="F339" s="12" t="s">
        <v>20</v>
      </c>
      <c r="G339" s="12" t="s">
        <v>44</v>
      </c>
      <c r="H339" s="12" t="s">
        <v>893</v>
      </c>
      <c r="I339" s="17" t="s">
        <v>894</v>
      </c>
      <c r="J339" s="12" t="s">
        <v>48</v>
      </c>
      <c r="K339" s="15">
        <v>44464</v>
      </c>
      <c r="L339" s="14"/>
      <c r="M339" s="12" t="s">
        <v>26</v>
      </c>
      <c r="N339" s="12" t="s">
        <v>26</v>
      </c>
      <c r="O339" s="14"/>
      <c r="P339" s="14"/>
      <c r="Q339" s="10" t="str">
        <f t="shared" si="0"/>
        <v>agosto</v>
      </c>
      <c r="R339" s="14"/>
      <c r="S339" s="14"/>
      <c r="T339" s="14"/>
    </row>
    <row r="340" spans="1:20" ht="18" customHeight="1">
      <c r="A340" s="11">
        <v>44462.645895891204</v>
      </c>
      <c r="B340" s="12" t="s">
        <v>74</v>
      </c>
      <c r="C340" s="12" t="s">
        <v>27</v>
      </c>
      <c r="D340" s="12" t="s">
        <v>75</v>
      </c>
      <c r="E340" s="12" t="s">
        <v>76</v>
      </c>
      <c r="F340" s="12" t="s">
        <v>77</v>
      </c>
      <c r="G340" s="12" t="s">
        <v>78</v>
      </c>
      <c r="H340" s="17" t="s">
        <v>895</v>
      </c>
      <c r="I340" s="17" t="s">
        <v>896</v>
      </c>
      <c r="J340" s="12" t="s">
        <v>68</v>
      </c>
      <c r="K340" s="15">
        <v>44463</v>
      </c>
      <c r="L340" s="14"/>
      <c r="M340" s="12" t="s">
        <v>26</v>
      </c>
      <c r="N340" s="12" t="s">
        <v>26</v>
      </c>
      <c r="O340" s="14"/>
      <c r="P340" s="14"/>
      <c r="Q340" s="10" t="str">
        <f t="shared" si="0"/>
        <v>agosto</v>
      </c>
      <c r="R340" s="14"/>
      <c r="S340" s="14"/>
      <c r="T340" s="14"/>
    </row>
    <row r="341" spans="1:20" ht="20.25" customHeight="1">
      <c r="A341" s="11">
        <v>44463.462614108794</v>
      </c>
      <c r="B341" s="12" t="s">
        <v>74</v>
      </c>
      <c r="C341" s="12" t="s">
        <v>27</v>
      </c>
      <c r="D341" s="13" t="s">
        <v>53</v>
      </c>
      <c r="E341" s="12" t="s">
        <v>113</v>
      </c>
      <c r="F341" s="12" t="s">
        <v>55</v>
      </c>
      <c r="G341" s="12" t="s">
        <v>78</v>
      </c>
      <c r="H341" s="12" t="s">
        <v>897</v>
      </c>
      <c r="I341" s="16" t="s">
        <v>898</v>
      </c>
      <c r="J341" s="12" t="s">
        <v>40</v>
      </c>
      <c r="K341" s="15">
        <v>44468</v>
      </c>
      <c r="L341" s="12" t="s">
        <v>25</v>
      </c>
      <c r="M341" s="12" t="s">
        <v>26</v>
      </c>
      <c r="N341" s="12" t="s">
        <v>26</v>
      </c>
      <c r="O341" s="14"/>
      <c r="P341" s="14"/>
      <c r="Q341" s="10" t="str">
        <f t="shared" si="0"/>
        <v>agosto</v>
      </c>
      <c r="R341" s="14"/>
      <c r="S341" s="14"/>
      <c r="T341" s="14"/>
    </row>
    <row r="342" spans="1:20" ht="21.75" customHeight="1">
      <c r="A342" s="11">
        <v>44463.483743483797</v>
      </c>
      <c r="B342" s="12" t="s">
        <v>74</v>
      </c>
      <c r="C342" s="12" t="s">
        <v>27</v>
      </c>
      <c r="D342" s="13" t="s">
        <v>88</v>
      </c>
      <c r="E342" s="12" t="s">
        <v>535</v>
      </c>
      <c r="F342" s="12" t="s">
        <v>43</v>
      </c>
      <c r="G342" s="12" t="s">
        <v>78</v>
      </c>
      <c r="H342" s="12" t="s">
        <v>899</v>
      </c>
      <c r="I342" s="16" t="s">
        <v>900</v>
      </c>
      <c r="J342" s="12" t="s">
        <v>46</v>
      </c>
      <c r="K342" s="15">
        <v>44463</v>
      </c>
      <c r="L342" s="12" t="s">
        <v>69</v>
      </c>
      <c r="M342" s="12" t="s">
        <v>26</v>
      </c>
      <c r="N342" s="12" t="s">
        <v>26</v>
      </c>
      <c r="O342" s="14"/>
      <c r="P342" s="14"/>
      <c r="Q342" s="10" t="str">
        <f t="shared" si="0"/>
        <v>agosto</v>
      </c>
      <c r="R342" s="14"/>
      <c r="S342" s="14"/>
      <c r="T342" s="14"/>
    </row>
    <row r="343" spans="1:20" ht="21" customHeight="1">
      <c r="A343" s="11">
        <v>44463.544528229162</v>
      </c>
      <c r="B343" s="12" t="s">
        <v>74</v>
      </c>
      <c r="C343" s="12" t="s">
        <v>27</v>
      </c>
      <c r="D343" s="13" t="s">
        <v>53</v>
      </c>
      <c r="E343" s="12" t="s">
        <v>113</v>
      </c>
      <c r="F343" s="12" t="s">
        <v>55</v>
      </c>
      <c r="G343" s="12" t="s">
        <v>78</v>
      </c>
      <c r="H343" s="12" t="s">
        <v>901</v>
      </c>
      <c r="I343" s="16" t="s">
        <v>902</v>
      </c>
      <c r="J343" s="12" t="s">
        <v>73</v>
      </c>
      <c r="K343" s="15">
        <v>44469</v>
      </c>
      <c r="L343" s="12" t="s">
        <v>488</v>
      </c>
      <c r="M343" s="12" t="s">
        <v>26</v>
      </c>
      <c r="N343" s="12" t="s">
        <v>26</v>
      </c>
      <c r="O343" s="14"/>
      <c r="P343" s="14"/>
      <c r="Q343" s="10" t="str">
        <f t="shared" si="0"/>
        <v>agosto</v>
      </c>
      <c r="R343" s="14"/>
      <c r="S343" s="14"/>
      <c r="T343" s="14"/>
    </row>
    <row r="344" spans="1:20" ht="19.5" customHeight="1">
      <c r="A344" s="11">
        <v>44467.440077129635</v>
      </c>
      <c r="B344" s="12" t="s">
        <v>903</v>
      </c>
      <c r="C344" s="12" t="s">
        <v>34</v>
      </c>
      <c r="D344" s="13" t="s">
        <v>71</v>
      </c>
      <c r="E344" s="12" t="s">
        <v>120</v>
      </c>
      <c r="F344" s="12" t="s">
        <v>20</v>
      </c>
      <c r="G344" s="12" t="s">
        <v>38</v>
      </c>
      <c r="H344" s="12" t="s">
        <v>904</v>
      </c>
      <c r="I344" s="14"/>
      <c r="J344" s="12" t="s">
        <v>73</v>
      </c>
      <c r="K344" s="15">
        <v>44469</v>
      </c>
      <c r="L344" s="12" t="s">
        <v>32</v>
      </c>
      <c r="M344" s="12" t="s">
        <v>26</v>
      </c>
      <c r="N344" s="12" t="s">
        <v>26</v>
      </c>
      <c r="O344" s="14"/>
      <c r="P344" s="14"/>
      <c r="Q344" s="14"/>
      <c r="R344" s="14"/>
      <c r="S344" s="14"/>
      <c r="T344" s="14"/>
    </row>
    <row r="345" spans="1:20" ht="19.5" customHeight="1">
      <c r="A345" s="11">
        <v>44467.447149687505</v>
      </c>
      <c r="B345" s="12" t="s">
        <v>328</v>
      </c>
      <c r="C345" s="12" t="s">
        <v>27</v>
      </c>
      <c r="D345" s="13" t="s">
        <v>65</v>
      </c>
      <c r="E345" s="12" t="s">
        <v>66</v>
      </c>
      <c r="F345" s="12" t="s">
        <v>20</v>
      </c>
      <c r="G345" s="12" t="s">
        <v>44</v>
      </c>
      <c r="H345" s="12" t="s">
        <v>905</v>
      </c>
      <c r="I345" s="16" t="s">
        <v>906</v>
      </c>
      <c r="J345" s="12" t="s">
        <v>48</v>
      </c>
      <c r="K345" s="15">
        <v>44469</v>
      </c>
      <c r="L345" s="14"/>
      <c r="M345" s="12" t="s">
        <v>26</v>
      </c>
      <c r="N345" s="12" t="s">
        <v>26</v>
      </c>
      <c r="O345" s="14"/>
      <c r="P345" s="14"/>
      <c r="Q345" s="14"/>
      <c r="R345" s="14"/>
      <c r="S345" s="14"/>
      <c r="T345" s="14"/>
    </row>
    <row r="346" spans="1:20" ht="19.5" customHeight="1">
      <c r="A346" s="11">
        <v>44467.664533611111</v>
      </c>
      <c r="B346" s="12" t="s">
        <v>16</v>
      </c>
      <c r="C346" s="12" t="s">
        <v>27</v>
      </c>
      <c r="D346" s="13" t="s">
        <v>518</v>
      </c>
      <c r="E346" s="12" t="s">
        <v>344</v>
      </c>
      <c r="F346" s="12" t="s">
        <v>100</v>
      </c>
      <c r="G346" s="12" t="s">
        <v>512</v>
      </c>
      <c r="H346" s="12" t="s">
        <v>907</v>
      </c>
      <c r="I346" s="16" t="s">
        <v>908</v>
      </c>
      <c r="J346" s="12" t="s">
        <v>84</v>
      </c>
      <c r="K346" s="15">
        <v>44469</v>
      </c>
      <c r="L346" s="12" t="s">
        <v>909</v>
      </c>
      <c r="M346" s="12" t="s">
        <v>26</v>
      </c>
      <c r="N346" s="12" t="s">
        <v>26</v>
      </c>
      <c r="O346" s="14"/>
      <c r="P346" s="14"/>
      <c r="Q346" s="14"/>
      <c r="R346" s="14"/>
      <c r="S346" s="14"/>
      <c r="T346" s="14"/>
    </row>
    <row r="347" spans="1:20" ht="19.5" customHeight="1">
      <c r="A347" s="11">
        <v>44468.418949895829</v>
      </c>
      <c r="B347" s="12" t="s">
        <v>328</v>
      </c>
      <c r="C347" s="12" t="s">
        <v>27</v>
      </c>
      <c r="D347" s="13" t="s">
        <v>65</v>
      </c>
      <c r="E347" s="12" t="s">
        <v>66</v>
      </c>
      <c r="F347" s="12" t="s">
        <v>20</v>
      </c>
      <c r="G347" s="12" t="s">
        <v>44</v>
      </c>
      <c r="H347" s="12" t="s">
        <v>910</v>
      </c>
      <c r="I347" s="16" t="s">
        <v>911</v>
      </c>
      <c r="J347" s="12" t="s">
        <v>48</v>
      </c>
      <c r="K347" s="15">
        <v>44470</v>
      </c>
      <c r="L347" s="14"/>
      <c r="M347" s="12" t="s">
        <v>26</v>
      </c>
      <c r="N347" s="12" t="s">
        <v>26</v>
      </c>
      <c r="O347" s="14"/>
      <c r="P347" s="14"/>
      <c r="Q347" s="14"/>
      <c r="R347" s="14"/>
      <c r="S347" s="14"/>
      <c r="T347" s="14"/>
    </row>
    <row r="348" spans="1:20" ht="21" customHeight="1">
      <c r="A348" s="11">
        <v>44469.590336203706</v>
      </c>
      <c r="B348" s="12" t="s">
        <v>328</v>
      </c>
      <c r="C348" s="12" t="s">
        <v>27</v>
      </c>
      <c r="D348" s="13" t="s">
        <v>912</v>
      </c>
      <c r="E348" s="12" t="s">
        <v>913</v>
      </c>
      <c r="F348" s="12" t="s">
        <v>77</v>
      </c>
      <c r="G348" s="12" t="s">
        <v>44</v>
      </c>
      <c r="H348" s="12" t="s">
        <v>914</v>
      </c>
      <c r="I348" s="17" t="s">
        <v>915</v>
      </c>
      <c r="J348" s="12" t="s">
        <v>84</v>
      </c>
      <c r="K348" s="15">
        <v>44474</v>
      </c>
      <c r="L348" s="14"/>
      <c r="M348" s="12" t="s">
        <v>26</v>
      </c>
      <c r="N348" s="12" t="s">
        <v>26</v>
      </c>
      <c r="O348" s="14"/>
      <c r="P348" s="14"/>
      <c r="Q348" s="14"/>
      <c r="R348" s="14"/>
      <c r="S348" s="14"/>
      <c r="T348" s="14"/>
    </row>
    <row r="349" spans="1:20" ht="19.5" customHeight="1">
      <c r="A349" s="11">
        <v>44470.505539201389</v>
      </c>
      <c r="B349" s="12" t="s">
        <v>29</v>
      </c>
      <c r="C349" s="12" t="s">
        <v>27</v>
      </c>
      <c r="D349" s="13" t="s">
        <v>53</v>
      </c>
      <c r="E349" s="12" t="s">
        <v>113</v>
      </c>
      <c r="F349" s="12" t="s">
        <v>55</v>
      </c>
      <c r="G349" s="12" t="s">
        <v>200</v>
      </c>
      <c r="H349" s="12" t="s">
        <v>916</v>
      </c>
      <c r="I349" s="14"/>
      <c r="J349" s="12" t="s">
        <v>917</v>
      </c>
      <c r="K349" s="15">
        <v>44476</v>
      </c>
      <c r="L349" s="12" t="s">
        <v>488</v>
      </c>
      <c r="M349" s="12" t="s">
        <v>26</v>
      </c>
      <c r="N349" s="12" t="s">
        <v>26</v>
      </c>
      <c r="O349" s="14"/>
      <c r="P349" s="14"/>
      <c r="Q349" s="14"/>
      <c r="R349" s="14"/>
      <c r="S349" s="14"/>
      <c r="T349" s="14"/>
    </row>
    <row r="350" spans="1:20" ht="20.25" customHeight="1">
      <c r="A350" s="11">
        <v>44470.5247097338</v>
      </c>
      <c r="B350" s="12" t="s">
        <v>74</v>
      </c>
      <c r="C350" s="12" t="s">
        <v>27</v>
      </c>
      <c r="D350" s="13" t="s">
        <v>53</v>
      </c>
      <c r="E350" s="12" t="s">
        <v>210</v>
      </c>
      <c r="F350" s="12" t="s">
        <v>55</v>
      </c>
      <c r="G350" s="12" t="s">
        <v>78</v>
      </c>
      <c r="H350" s="17" t="s">
        <v>918</v>
      </c>
      <c r="I350" s="16" t="s">
        <v>919</v>
      </c>
      <c r="J350" s="12" t="s">
        <v>68</v>
      </c>
      <c r="K350" s="15">
        <v>44474</v>
      </c>
      <c r="L350" s="12" t="s">
        <v>25</v>
      </c>
      <c r="M350" s="12" t="s">
        <v>26</v>
      </c>
      <c r="N350" s="12" t="s">
        <v>26</v>
      </c>
      <c r="O350" s="14"/>
      <c r="P350" s="14"/>
      <c r="Q350" s="14"/>
      <c r="R350" s="14"/>
      <c r="S350" s="14"/>
      <c r="T350" s="14"/>
    </row>
    <row r="351" spans="1:20" ht="20.25" customHeight="1">
      <c r="A351" s="11">
        <v>44470.618173657407</v>
      </c>
      <c r="B351" s="12" t="s">
        <v>74</v>
      </c>
      <c r="C351" s="12" t="s">
        <v>27</v>
      </c>
      <c r="D351" s="13" t="s">
        <v>351</v>
      </c>
      <c r="E351" s="12" t="s">
        <v>352</v>
      </c>
      <c r="F351" s="12" t="s">
        <v>298</v>
      </c>
      <c r="G351" s="12" t="s">
        <v>78</v>
      </c>
      <c r="H351" s="12" t="s">
        <v>920</v>
      </c>
      <c r="I351" s="17" t="s">
        <v>921</v>
      </c>
      <c r="J351" s="12" t="s">
        <v>84</v>
      </c>
      <c r="K351" s="15">
        <v>44478</v>
      </c>
      <c r="L351" s="14"/>
      <c r="M351" s="12" t="s">
        <v>26</v>
      </c>
      <c r="N351" s="12" t="s">
        <v>26</v>
      </c>
      <c r="O351" s="14"/>
      <c r="P351" s="14"/>
      <c r="Q351" s="14"/>
      <c r="R351" s="14"/>
      <c r="S351" s="14"/>
      <c r="T351" s="14"/>
    </row>
    <row r="352" spans="1:20" ht="20.25" customHeight="1">
      <c r="A352" s="11">
        <v>44470.619683113429</v>
      </c>
      <c r="B352" s="12" t="s">
        <v>74</v>
      </c>
      <c r="C352" s="12" t="s">
        <v>27</v>
      </c>
      <c r="D352" s="13" t="s">
        <v>875</v>
      </c>
      <c r="E352" s="12" t="s">
        <v>876</v>
      </c>
      <c r="F352" s="12" t="s">
        <v>100</v>
      </c>
      <c r="G352" s="12" t="s">
        <v>21</v>
      </c>
      <c r="H352" s="12" t="s">
        <v>922</v>
      </c>
      <c r="I352" s="14"/>
      <c r="J352" s="12" t="s">
        <v>68</v>
      </c>
      <c r="K352" s="15">
        <v>44473</v>
      </c>
      <c r="L352" s="14"/>
      <c r="M352" s="12" t="s">
        <v>26</v>
      </c>
      <c r="N352" s="12" t="s">
        <v>26</v>
      </c>
      <c r="O352" s="14"/>
      <c r="P352" s="14"/>
      <c r="Q352" s="14"/>
      <c r="R352" s="14"/>
      <c r="S352" s="14"/>
      <c r="T352" s="14"/>
    </row>
    <row r="353" spans="1:20" ht="18.75" customHeight="1">
      <c r="A353" s="11">
        <v>44470.66046219907</v>
      </c>
      <c r="B353" s="12" t="s">
        <v>74</v>
      </c>
      <c r="C353" s="12" t="s">
        <v>27</v>
      </c>
      <c r="D353" s="13" t="s">
        <v>88</v>
      </c>
      <c r="E353" s="12" t="s">
        <v>923</v>
      </c>
      <c r="F353" s="12" t="s">
        <v>43</v>
      </c>
      <c r="G353" s="12" t="s">
        <v>78</v>
      </c>
      <c r="H353" s="17" t="s">
        <v>924</v>
      </c>
      <c r="I353" s="16" t="s">
        <v>925</v>
      </c>
      <c r="J353" s="12" t="s">
        <v>68</v>
      </c>
      <c r="K353" s="15">
        <v>44475</v>
      </c>
      <c r="L353" s="12" t="s">
        <v>32</v>
      </c>
      <c r="M353" s="12" t="s">
        <v>26</v>
      </c>
      <c r="N353" s="12" t="s">
        <v>26</v>
      </c>
      <c r="O353" s="14"/>
      <c r="P353" s="14"/>
      <c r="Q353" s="14"/>
      <c r="R353" s="14"/>
      <c r="S353" s="14"/>
      <c r="T353" s="14"/>
    </row>
    <row r="354" spans="1:20" ht="20.25" customHeight="1">
      <c r="A354" s="11">
        <v>44473.401861412036</v>
      </c>
      <c r="B354" s="12" t="s">
        <v>328</v>
      </c>
      <c r="C354" s="12" t="s">
        <v>27</v>
      </c>
      <c r="D354" s="13" t="s">
        <v>136</v>
      </c>
      <c r="E354" s="12" t="s">
        <v>137</v>
      </c>
      <c r="F354" s="12" t="s">
        <v>20</v>
      </c>
      <c r="G354" s="12" t="s">
        <v>44</v>
      </c>
      <c r="H354" s="12" t="s">
        <v>926</v>
      </c>
      <c r="I354" s="14"/>
      <c r="J354" s="12" t="s">
        <v>927</v>
      </c>
      <c r="K354" s="15">
        <v>44477</v>
      </c>
      <c r="L354" s="14"/>
      <c r="M354" s="12" t="s">
        <v>26</v>
      </c>
      <c r="N354" s="12" t="s">
        <v>26</v>
      </c>
      <c r="O354" s="14"/>
      <c r="P354" s="14"/>
      <c r="Q354" s="14"/>
      <c r="R354" s="14"/>
      <c r="S354" s="14"/>
      <c r="T354" s="14"/>
    </row>
    <row r="355" spans="1:20" ht="20.25" customHeight="1">
      <c r="A355" s="11">
        <v>44473.404427800924</v>
      </c>
      <c r="B355" s="12" t="s">
        <v>903</v>
      </c>
      <c r="C355" s="12" t="s">
        <v>27</v>
      </c>
      <c r="D355" s="13" t="s">
        <v>136</v>
      </c>
      <c r="E355" s="12" t="s">
        <v>137</v>
      </c>
      <c r="F355" s="12" t="s">
        <v>20</v>
      </c>
      <c r="G355" s="12" t="s">
        <v>38</v>
      </c>
      <c r="H355" s="12" t="s">
        <v>928</v>
      </c>
      <c r="I355" s="14"/>
      <c r="J355" s="12" t="s">
        <v>213</v>
      </c>
      <c r="K355" s="15">
        <v>44483</v>
      </c>
      <c r="L355" s="12" t="s">
        <v>604</v>
      </c>
      <c r="M355" s="12" t="s">
        <v>26</v>
      </c>
      <c r="N355" s="12" t="s">
        <v>26</v>
      </c>
      <c r="O355" s="14"/>
      <c r="P355" s="14"/>
      <c r="Q355" s="14"/>
      <c r="R355" s="14"/>
      <c r="S355" s="14"/>
      <c r="T355" s="14"/>
    </row>
    <row r="356" spans="1:20" ht="20.25" customHeight="1">
      <c r="A356" s="11">
        <v>44473.404894791667</v>
      </c>
      <c r="B356" s="12" t="s">
        <v>903</v>
      </c>
      <c r="C356" s="12" t="s">
        <v>27</v>
      </c>
      <c r="D356" s="13" t="s">
        <v>136</v>
      </c>
      <c r="E356" s="12" t="s">
        <v>29</v>
      </c>
      <c r="F356" s="12" t="s">
        <v>20</v>
      </c>
      <c r="G356" s="12" t="s">
        <v>38</v>
      </c>
      <c r="H356" s="12" t="s">
        <v>929</v>
      </c>
      <c r="I356" s="14"/>
      <c r="J356" s="12" t="s">
        <v>213</v>
      </c>
      <c r="K356" s="15">
        <v>44491</v>
      </c>
      <c r="L356" s="14"/>
      <c r="M356" s="12" t="s">
        <v>26</v>
      </c>
      <c r="N356" s="12" t="s">
        <v>26</v>
      </c>
      <c r="O356" s="14"/>
      <c r="P356" s="14"/>
      <c r="Q356" s="14"/>
      <c r="R356" s="14"/>
      <c r="S356" s="14"/>
      <c r="T356" s="14"/>
    </row>
    <row r="357" spans="1:20" ht="19.5" customHeight="1">
      <c r="A357" s="11">
        <v>44473.405576064819</v>
      </c>
      <c r="B357" s="12" t="s">
        <v>903</v>
      </c>
      <c r="C357" s="12" t="s">
        <v>27</v>
      </c>
      <c r="D357" s="13" t="s">
        <v>136</v>
      </c>
      <c r="E357" s="12" t="s">
        <v>930</v>
      </c>
      <c r="F357" s="12" t="s">
        <v>111</v>
      </c>
      <c r="G357" s="12" t="s">
        <v>38</v>
      </c>
      <c r="H357" s="12" t="s">
        <v>931</v>
      </c>
      <c r="I357" s="14"/>
      <c r="J357" s="12" t="s">
        <v>213</v>
      </c>
      <c r="K357" s="15">
        <v>44477</v>
      </c>
      <c r="L357" s="14"/>
      <c r="M357" s="12" t="s">
        <v>26</v>
      </c>
      <c r="N357" s="12" t="s">
        <v>26</v>
      </c>
      <c r="O357" s="14"/>
      <c r="P357" s="14"/>
      <c r="Q357" s="14"/>
      <c r="R357" s="14"/>
      <c r="S357" s="14"/>
      <c r="T357" s="14"/>
    </row>
    <row r="358" spans="1:20" ht="20.25" customHeight="1">
      <c r="A358" s="11">
        <v>44473.428345451393</v>
      </c>
      <c r="B358" s="12" t="s">
        <v>108</v>
      </c>
      <c r="C358" s="12" t="s">
        <v>27</v>
      </c>
      <c r="D358" s="13" t="s">
        <v>18</v>
      </c>
      <c r="E358" s="12" t="s">
        <v>932</v>
      </c>
      <c r="F358" s="12" t="s">
        <v>43</v>
      </c>
      <c r="G358" s="12" t="s">
        <v>293</v>
      </c>
      <c r="H358" s="12" t="s">
        <v>933</v>
      </c>
      <c r="I358" s="14"/>
      <c r="J358" s="12" t="s">
        <v>68</v>
      </c>
      <c r="K358" s="15">
        <v>44469</v>
      </c>
      <c r="L358" s="14"/>
      <c r="M358" s="12" t="s">
        <v>26</v>
      </c>
      <c r="N358" s="12" t="s">
        <v>26</v>
      </c>
      <c r="O358" s="14"/>
      <c r="P358" s="14"/>
      <c r="Q358" s="14"/>
      <c r="R358" s="14"/>
      <c r="S358" s="14"/>
      <c r="T358" s="14"/>
    </row>
    <row r="359" spans="1:20" ht="19.5" customHeight="1">
      <c r="A359" s="11">
        <v>44473.437250219911</v>
      </c>
      <c r="B359" s="12" t="s">
        <v>328</v>
      </c>
      <c r="C359" s="12" t="s">
        <v>27</v>
      </c>
      <c r="D359" s="13" t="s">
        <v>65</v>
      </c>
      <c r="E359" s="12" t="s">
        <v>66</v>
      </c>
      <c r="F359" s="12" t="s">
        <v>20</v>
      </c>
      <c r="G359" s="12" t="s">
        <v>44</v>
      </c>
      <c r="H359" s="12" t="s">
        <v>934</v>
      </c>
      <c r="I359" s="14"/>
      <c r="J359" s="12" t="s">
        <v>68</v>
      </c>
      <c r="K359" s="15">
        <v>44473</v>
      </c>
      <c r="L359" s="14"/>
      <c r="M359" s="12" t="s">
        <v>26</v>
      </c>
      <c r="N359" s="12" t="s">
        <v>26</v>
      </c>
      <c r="O359" s="14"/>
      <c r="P359" s="14"/>
      <c r="Q359" s="14"/>
      <c r="R359" s="14"/>
      <c r="S359" s="14"/>
      <c r="T359" s="14"/>
    </row>
    <row r="360" spans="1:20" ht="20.25" customHeight="1">
      <c r="A360" s="11">
        <v>44473.570135243055</v>
      </c>
      <c r="B360" s="12" t="s">
        <v>16</v>
      </c>
      <c r="C360" s="12" t="s">
        <v>27</v>
      </c>
      <c r="D360" s="13" t="s">
        <v>88</v>
      </c>
      <c r="E360" s="12" t="s">
        <v>535</v>
      </c>
      <c r="F360" s="12" t="s">
        <v>43</v>
      </c>
      <c r="G360" s="12" t="s">
        <v>21</v>
      </c>
      <c r="H360" s="12" t="s">
        <v>935</v>
      </c>
      <c r="I360" s="17" t="s">
        <v>936</v>
      </c>
      <c r="J360" s="12" t="s">
        <v>73</v>
      </c>
      <c r="K360" s="15">
        <v>44489</v>
      </c>
      <c r="L360" s="12" t="s">
        <v>32</v>
      </c>
      <c r="M360" s="12" t="s">
        <v>26</v>
      </c>
      <c r="N360" s="12" t="s">
        <v>26</v>
      </c>
      <c r="O360" s="14"/>
      <c r="P360" s="14"/>
      <c r="Q360" s="14"/>
      <c r="R360" s="14"/>
      <c r="S360" s="14"/>
      <c r="T360" s="14"/>
    </row>
    <row r="361" spans="1:20" ht="20.25" customHeight="1">
      <c r="A361" s="11">
        <v>44473.632491307872</v>
      </c>
      <c r="B361" s="12" t="s">
        <v>16</v>
      </c>
      <c r="C361" s="12" t="s">
        <v>27</v>
      </c>
      <c r="D361" s="13" t="s">
        <v>88</v>
      </c>
      <c r="E361" s="12" t="s">
        <v>535</v>
      </c>
      <c r="F361" s="12" t="s">
        <v>43</v>
      </c>
      <c r="G361" s="12" t="s">
        <v>44</v>
      </c>
      <c r="H361" s="12" t="s">
        <v>937</v>
      </c>
      <c r="I361" s="16" t="s">
        <v>938</v>
      </c>
      <c r="J361" s="12" t="s">
        <v>46</v>
      </c>
      <c r="K361" s="15">
        <v>44477</v>
      </c>
      <c r="L361" s="12" t="s">
        <v>369</v>
      </c>
      <c r="M361" s="12" t="s">
        <v>26</v>
      </c>
      <c r="N361" s="12" t="s">
        <v>26</v>
      </c>
      <c r="O361" s="14"/>
      <c r="P361" s="14"/>
      <c r="Q361" s="14"/>
      <c r="R361" s="14"/>
      <c r="S361" s="14"/>
      <c r="T361" s="14"/>
    </row>
    <row r="362" spans="1:20" ht="19.5" customHeight="1">
      <c r="A362" s="11">
        <v>44473.708830567135</v>
      </c>
      <c r="B362" s="12" t="s">
        <v>16</v>
      </c>
      <c r="C362" s="12" t="s">
        <v>27</v>
      </c>
      <c r="D362" s="13" t="s">
        <v>912</v>
      </c>
      <c r="E362" s="12" t="s">
        <v>939</v>
      </c>
      <c r="F362" s="12" t="s">
        <v>77</v>
      </c>
      <c r="G362" s="12" t="s">
        <v>44</v>
      </c>
      <c r="H362" s="12" t="s">
        <v>940</v>
      </c>
      <c r="I362" s="17" t="s">
        <v>941</v>
      </c>
      <c r="J362" s="12" t="s">
        <v>84</v>
      </c>
      <c r="K362" s="15">
        <v>44487</v>
      </c>
      <c r="L362" s="14"/>
      <c r="M362" s="12" t="s">
        <v>26</v>
      </c>
      <c r="N362" s="12" t="s">
        <v>26</v>
      </c>
      <c r="O362" s="14"/>
      <c r="P362" s="14"/>
      <c r="Q362" s="14"/>
      <c r="R362" s="14"/>
      <c r="S362" s="14"/>
      <c r="T362" s="14"/>
    </row>
    <row r="363" spans="1:20" ht="18.75" customHeight="1">
      <c r="A363" s="11">
        <v>44473.64413857639</v>
      </c>
      <c r="B363" s="12" t="s">
        <v>328</v>
      </c>
      <c r="C363" s="12" t="s">
        <v>27</v>
      </c>
      <c r="D363" s="13" t="s">
        <v>88</v>
      </c>
      <c r="E363" s="12" t="s">
        <v>89</v>
      </c>
      <c r="F363" s="12" t="s">
        <v>43</v>
      </c>
      <c r="G363" s="12" t="s">
        <v>44</v>
      </c>
      <c r="H363" s="12" t="s">
        <v>942</v>
      </c>
      <c r="I363" s="16" t="s">
        <v>943</v>
      </c>
      <c r="J363" s="12" t="s">
        <v>46</v>
      </c>
      <c r="K363" s="15">
        <v>44477</v>
      </c>
      <c r="L363" s="12" t="s">
        <v>32</v>
      </c>
      <c r="M363" s="12" t="s">
        <v>26</v>
      </c>
      <c r="N363" s="12" t="s">
        <v>26</v>
      </c>
      <c r="O363" s="14"/>
      <c r="P363" s="14"/>
      <c r="Q363" s="14"/>
      <c r="R363" s="14"/>
      <c r="S363" s="14"/>
      <c r="T363" s="14"/>
    </row>
    <row r="364" spans="1:20" ht="18.75" customHeight="1">
      <c r="A364" s="11">
        <v>44474.36162221065</v>
      </c>
      <c r="B364" s="12" t="s">
        <v>74</v>
      </c>
      <c r="C364" s="12" t="s">
        <v>27</v>
      </c>
      <c r="D364" s="13" t="s">
        <v>351</v>
      </c>
      <c r="E364" s="12" t="s">
        <v>352</v>
      </c>
      <c r="F364" s="12" t="s">
        <v>298</v>
      </c>
      <c r="G364" s="12" t="s">
        <v>78</v>
      </c>
      <c r="H364" s="12" t="s">
        <v>944</v>
      </c>
      <c r="I364" s="17" t="s">
        <v>945</v>
      </c>
      <c r="J364" s="12" t="s">
        <v>84</v>
      </c>
      <c r="K364" s="15">
        <v>44484</v>
      </c>
      <c r="L364" s="14"/>
      <c r="M364" s="12" t="s">
        <v>26</v>
      </c>
      <c r="N364" s="12" t="s">
        <v>26</v>
      </c>
      <c r="O364" s="14"/>
      <c r="P364" s="14"/>
      <c r="Q364" s="14"/>
      <c r="R364" s="14"/>
      <c r="S364" s="14"/>
      <c r="T364" s="14"/>
    </row>
    <row r="365" spans="1:20" ht="19.5" customHeight="1">
      <c r="A365" s="11">
        <v>44474.363049641208</v>
      </c>
      <c r="B365" s="12" t="s">
        <v>74</v>
      </c>
      <c r="C365" s="12" t="s">
        <v>27</v>
      </c>
      <c r="D365" s="13" t="s">
        <v>351</v>
      </c>
      <c r="E365" s="12" t="s">
        <v>352</v>
      </c>
      <c r="F365" s="12" t="s">
        <v>298</v>
      </c>
      <c r="G365" s="12" t="s">
        <v>78</v>
      </c>
      <c r="H365" s="12" t="s">
        <v>946</v>
      </c>
      <c r="I365" s="17" t="s">
        <v>947</v>
      </c>
      <c r="J365" s="12" t="s">
        <v>84</v>
      </c>
      <c r="K365" s="15">
        <v>44477</v>
      </c>
      <c r="L365" s="14"/>
      <c r="M365" s="12" t="s">
        <v>26</v>
      </c>
      <c r="N365" s="12" t="s">
        <v>26</v>
      </c>
      <c r="O365" s="14"/>
      <c r="P365" s="14"/>
      <c r="Q365" s="14"/>
      <c r="R365" s="14"/>
      <c r="S365" s="14"/>
      <c r="T365" s="14"/>
    </row>
    <row r="366" spans="1:20" ht="19.5" customHeight="1">
      <c r="A366" s="11">
        <v>44474.480617141206</v>
      </c>
      <c r="B366" s="12" t="s">
        <v>16</v>
      </c>
      <c r="C366" s="12" t="s">
        <v>27</v>
      </c>
      <c r="D366" s="13" t="s">
        <v>912</v>
      </c>
      <c r="E366" s="12" t="s">
        <v>939</v>
      </c>
      <c r="F366" s="12" t="s">
        <v>77</v>
      </c>
      <c r="G366" s="12" t="s">
        <v>78</v>
      </c>
      <c r="H366" s="12" t="s">
        <v>948</v>
      </c>
      <c r="I366" s="16" t="s">
        <v>949</v>
      </c>
      <c r="J366" s="12" t="s">
        <v>84</v>
      </c>
      <c r="K366" s="15">
        <v>44480</v>
      </c>
      <c r="L366" s="14"/>
      <c r="M366" s="12" t="s">
        <v>26</v>
      </c>
      <c r="N366" s="12" t="s">
        <v>26</v>
      </c>
      <c r="O366" s="14"/>
      <c r="P366" s="14"/>
      <c r="Q366" s="14"/>
      <c r="R366" s="14"/>
      <c r="S366" s="14"/>
      <c r="T366" s="14"/>
    </row>
    <row r="367" spans="1:20" ht="19.5" customHeight="1">
      <c r="A367" s="11">
        <v>44474.60303677083</v>
      </c>
      <c r="B367" s="12" t="s">
        <v>74</v>
      </c>
      <c r="C367" s="12" t="s">
        <v>27</v>
      </c>
      <c r="D367" s="13" t="s">
        <v>844</v>
      </c>
      <c r="E367" s="12" t="s">
        <v>950</v>
      </c>
      <c r="F367" s="12" t="s">
        <v>298</v>
      </c>
      <c r="G367" s="12" t="s">
        <v>78</v>
      </c>
      <c r="H367" s="12" t="s">
        <v>951</v>
      </c>
      <c r="I367" s="17" t="s">
        <v>952</v>
      </c>
      <c r="J367" s="12" t="s">
        <v>953</v>
      </c>
      <c r="K367" s="15">
        <v>44474</v>
      </c>
      <c r="L367" s="12" t="s">
        <v>32</v>
      </c>
      <c r="M367" s="12" t="s">
        <v>26</v>
      </c>
      <c r="N367" s="12" t="s">
        <v>26</v>
      </c>
      <c r="O367" s="14"/>
      <c r="P367" s="14"/>
      <c r="Q367" s="14"/>
      <c r="R367" s="14"/>
      <c r="S367" s="14"/>
      <c r="T367" s="14"/>
    </row>
    <row r="368" spans="1:20" ht="19.5" customHeight="1">
      <c r="A368" s="11">
        <v>44474.672334108793</v>
      </c>
      <c r="B368" s="12" t="s">
        <v>74</v>
      </c>
      <c r="C368" s="12" t="s">
        <v>17</v>
      </c>
      <c r="D368" s="13" t="s">
        <v>351</v>
      </c>
      <c r="E368" s="12" t="s">
        <v>352</v>
      </c>
      <c r="F368" s="12" t="s">
        <v>298</v>
      </c>
      <c r="G368" s="12" t="s">
        <v>78</v>
      </c>
      <c r="H368" s="12" t="s">
        <v>954</v>
      </c>
      <c r="I368" s="17" t="s">
        <v>955</v>
      </c>
      <c r="J368" s="12" t="s">
        <v>84</v>
      </c>
      <c r="K368" s="15">
        <v>44477</v>
      </c>
      <c r="L368" s="14"/>
      <c r="M368" s="12" t="s">
        <v>26</v>
      </c>
      <c r="N368" s="12" t="s">
        <v>26</v>
      </c>
      <c r="O368" s="14"/>
      <c r="P368" s="14"/>
      <c r="Q368" s="14"/>
      <c r="R368" s="14"/>
      <c r="S368" s="14"/>
      <c r="T368" s="14"/>
    </row>
    <row r="369" spans="1:20" ht="19.5" customHeight="1">
      <c r="A369" s="11">
        <v>44475.588975023144</v>
      </c>
      <c r="B369" s="12" t="s">
        <v>16</v>
      </c>
      <c r="C369" s="12" t="s">
        <v>27</v>
      </c>
      <c r="D369" s="13" t="s">
        <v>912</v>
      </c>
      <c r="E369" s="12" t="s">
        <v>939</v>
      </c>
      <c r="F369" s="12" t="s">
        <v>77</v>
      </c>
      <c r="G369" s="12" t="s">
        <v>956</v>
      </c>
      <c r="H369" s="12" t="s">
        <v>957</v>
      </c>
      <c r="I369" s="14"/>
      <c r="J369" s="12" t="s">
        <v>84</v>
      </c>
      <c r="K369" s="15">
        <v>44475</v>
      </c>
      <c r="L369" s="14"/>
      <c r="M369" s="12" t="s">
        <v>26</v>
      </c>
      <c r="N369" s="12" t="s">
        <v>26</v>
      </c>
      <c r="O369" s="14"/>
      <c r="P369" s="14"/>
      <c r="Q369" s="14"/>
      <c r="R369" s="14"/>
      <c r="S369" s="14"/>
      <c r="T369" s="14"/>
    </row>
    <row r="370" spans="1:20" ht="21" customHeight="1">
      <c r="A370" s="11">
        <v>44475.612337453698</v>
      </c>
      <c r="B370" s="12" t="s">
        <v>108</v>
      </c>
      <c r="C370" s="12" t="s">
        <v>27</v>
      </c>
      <c r="D370" s="13" t="s">
        <v>958</v>
      </c>
      <c r="E370" s="12" t="s">
        <v>958</v>
      </c>
      <c r="F370" s="12" t="s">
        <v>450</v>
      </c>
      <c r="G370" s="12" t="s">
        <v>959</v>
      </c>
      <c r="H370" s="12" t="s">
        <v>960</v>
      </c>
      <c r="I370" s="14"/>
      <c r="J370" s="12" t="s">
        <v>343</v>
      </c>
      <c r="K370" s="15">
        <v>44481</v>
      </c>
      <c r="L370" s="14"/>
      <c r="M370" s="12" t="s">
        <v>26</v>
      </c>
      <c r="N370" s="12" t="s">
        <v>26</v>
      </c>
      <c r="O370" s="14"/>
      <c r="P370" s="14"/>
      <c r="Q370" s="14"/>
      <c r="R370" s="14"/>
      <c r="S370" s="14"/>
      <c r="T370" s="14"/>
    </row>
    <row r="371" spans="1:20" ht="21" customHeight="1">
      <c r="A371" s="11">
        <v>44475.621955543982</v>
      </c>
      <c r="B371" s="12" t="s">
        <v>328</v>
      </c>
      <c r="C371" s="12" t="s">
        <v>27</v>
      </c>
      <c r="D371" s="13" t="s">
        <v>136</v>
      </c>
      <c r="E371" s="12" t="s">
        <v>225</v>
      </c>
      <c r="F371" s="12" t="s">
        <v>43</v>
      </c>
      <c r="G371" s="12" t="s">
        <v>44</v>
      </c>
      <c r="H371" s="12" t="s">
        <v>961</v>
      </c>
      <c r="I371" s="14"/>
      <c r="J371" s="12" t="s">
        <v>68</v>
      </c>
      <c r="K371" s="15">
        <v>44475</v>
      </c>
      <c r="L371" s="14"/>
      <c r="M371" s="12" t="s">
        <v>26</v>
      </c>
      <c r="N371" s="12" t="s">
        <v>26</v>
      </c>
      <c r="O371" s="14"/>
      <c r="P371" s="14"/>
      <c r="Q371" s="14"/>
      <c r="R371" s="14"/>
      <c r="S371" s="14"/>
      <c r="T371" s="14"/>
    </row>
    <row r="372" spans="1:20" ht="20.25" customHeight="1">
      <c r="A372" s="11">
        <v>44475.643560925921</v>
      </c>
      <c r="B372" s="12" t="s">
        <v>108</v>
      </c>
      <c r="C372" s="12" t="s">
        <v>27</v>
      </c>
      <c r="D372" s="13" t="s">
        <v>962</v>
      </c>
      <c r="E372" s="12" t="s">
        <v>963</v>
      </c>
      <c r="F372" s="12" t="s">
        <v>100</v>
      </c>
      <c r="G372" s="12" t="s">
        <v>78</v>
      </c>
      <c r="H372" s="12" t="s">
        <v>964</v>
      </c>
      <c r="I372" s="16" t="s">
        <v>965</v>
      </c>
      <c r="J372" s="12" t="s">
        <v>966</v>
      </c>
      <c r="K372" s="15">
        <v>44477</v>
      </c>
      <c r="L372" s="12" t="s">
        <v>611</v>
      </c>
      <c r="M372" s="12" t="s">
        <v>26</v>
      </c>
      <c r="N372" s="12" t="s">
        <v>26</v>
      </c>
      <c r="O372" s="14"/>
      <c r="P372" s="14"/>
      <c r="Q372" s="14"/>
      <c r="R372" s="14"/>
      <c r="S372" s="14"/>
      <c r="T372" s="14"/>
    </row>
    <row r="373" spans="1:20" ht="21" customHeight="1">
      <c r="A373" s="11">
        <v>44476.475566076391</v>
      </c>
      <c r="B373" s="12" t="s">
        <v>328</v>
      </c>
      <c r="C373" s="12" t="s">
        <v>27</v>
      </c>
      <c r="D373" s="13" t="s">
        <v>104</v>
      </c>
      <c r="E373" s="12" t="s">
        <v>565</v>
      </c>
      <c r="F373" s="12" t="s">
        <v>43</v>
      </c>
      <c r="G373" s="12" t="s">
        <v>967</v>
      </c>
      <c r="H373" s="12" t="s">
        <v>968</v>
      </c>
      <c r="I373" s="14"/>
      <c r="J373" s="12" t="s">
        <v>48</v>
      </c>
      <c r="K373" s="15">
        <v>44480</v>
      </c>
      <c r="L373" s="14"/>
      <c r="M373" s="12" t="s">
        <v>26</v>
      </c>
      <c r="N373" s="12" t="s">
        <v>26</v>
      </c>
      <c r="O373" s="14"/>
      <c r="P373" s="14"/>
      <c r="Q373" s="14"/>
      <c r="R373" s="14"/>
      <c r="S373" s="14"/>
      <c r="T373" s="14"/>
    </row>
    <row r="374" spans="1:20" ht="18.75" customHeight="1">
      <c r="A374" s="11">
        <v>44476.632286736116</v>
      </c>
      <c r="B374" s="12" t="s">
        <v>74</v>
      </c>
      <c r="C374" s="12" t="s">
        <v>27</v>
      </c>
      <c r="D374" s="13" t="s">
        <v>88</v>
      </c>
      <c r="E374" s="12" t="s">
        <v>89</v>
      </c>
      <c r="F374" s="12" t="s">
        <v>43</v>
      </c>
      <c r="G374" s="12" t="s">
        <v>78</v>
      </c>
      <c r="H374" s="12" t="s">
        <v>969</v>
      </c>
      <c r="I374" s="16" t="s">
        <v>970</v>
      </c>
      <c r="J374" s="12" t="s">
        <v>68</v>
      </c>
      <c r="K374" s="15">
        <v>44477</v>
      </c>
      <c r="L374" s="12" t="s">
        <v>32</v>
      </c>
      <c r="M374" s="12" t="s">
        <v>26</v>
      </c>
      <c r="N374" s="12" t="s">
        <v>26</v>
      </c>
      <c r="O374" s="14"/>
      <c r="P374" s="14"/>
      <c r="Q374" s="14"/>
      <c r="R374" s="14"/>
      <c r="S374" s="14"/>
      <c r="T374" s="14"/>
    </row>
    <row r="375" spans="1:20" ht="19.5" customHeight="1">
      <c r="A375" s="11">
        <v>44477.365678252318</v>
      </c>
      <c r="B375" s="12" t="s">
        <v>328</v>
      </c>
      <c r="C375" s="12" t="s">
        <v>27</v>
      </c>
      <c r="D375" s="13" t="s">
        <v>18</v>
      </c>
      <c r="E375" s="12" t="s">
        <v>16</v>
      </c>
      <c r="F375" s="12" t="s">
        <v>20</v>
      </c>
      <c r="G375" s="12" t="s">
        <v>44</v>
      </c>
      <c r="H375" s="12" t="s">
        <v>971</v>
      </c>
      <c r="I375" s="14"/>
      <c r="J375" s="12" t="s">
        <v>68</v>
      </c>
      <c r="K375" s="15">
        <v>44488</v>
      </c>
      <c r="L375" s="14"/>
      <c r="M375" s="12" t="s">
        <v>26</v>
      </c>
      <c r="N375" s="12" t="s">
        <v>26</v>
      </c>
      <c r="O375" s="14"/>
      <c r="P375" s="14"/>
      <c r="Q375" s="14"/>
      <c r="R375" s="14"/>
      <c r="S375" s="14"/>
      <c r="T375" s="14"/>
    </row>
    <row r="376" spans="1:20" ht="18.75" customHeight="1">
      <c r="A376" s="11">
        <v>44477.428171493055</v>
      </c>
      <c r="B376" s="12" t="s">
        <v>328</v>
      </c>
      <c r="C376" s="12" t="s">
        <v>27</v>
      </c>
      <c r="D376" s="13" t="s">
        <v>962</v>
      </c>
      <c r="E376" s="12" t="s">
        <v>963</v>
      </c>
      <c r="F376" s="12" t="s">
        <v>282</v>
      </c>
      <c r="G376" s="12" t="s">
        <v>44</v>
      </c>
      <c r="H376" s="12" t="s">
        <v>972</v>
      </c>
      <c r="I376" s="16" t="s">
        <v>973</v>
      </c>
      <c r="J376" s="12" t="s">
        <v>68</v>
      </c>
      <c r="K376" s="15">
        <v>44499</v>
      </c>
      <c r="L376" s="12" t="s">
        <v>974</v>
      </c>
      <c r="M376" s="12" t="s">
        <v>26</v>
      </c>
      <c r="N376" s="12" t="s">
        <v>26</v>
      </c>
      <c r="O376" s="14"/>
      <c r="P376" s="14"/>
      <c r="Q376" s="14"/>
      <c r="R376" s="14"/>
      <c r="S376" s="14"/>
      <c r="T376" s="14"/>
    </row>
    <row r="377" spans="1:20" ht="20.25" customHeight="1">
      <c r="A377" s="11">
        <v>44477.633446921296</v>
      </c>
      <c r="B377" s="12" t="s">
        <v>328</v>
      </c>
      <c r="C377" s="12" t="s">
        <v>27</v>
      </c>
      <c r="D377" s="13" t="s">
        <v>912</v>
      </c>
      <c r="E377" s="12" t="s">
        <v>939</v>
      </c>
      <c r="F377" s="12" t="s">
        <v>77</v>
      </c>
      <c r="G377" s="12" t="s">
        <v>44</v>
      </c>
      <c r="H377" s="12" t="s">
        <v>975</v>
      </c>
      <c r="I377" s="16" t="s">
        <v>976</v>
      </c>
      <c r="J377" s="12" t="s">
        <v>84</v>
      </c>
      <c r="K377" s="15">
        <v>44489</v>
      </c>
      <c r="L377" s="14"/>
      <c r="M377" s="12" t="s">
        <v>26</v>
      </c>
      <c r="N377" s="12" t="s">
        <v>26</v>
      </c>
      <c r="O377" s="14"/>
      <c r="P377" s="14"/>
      <c r="Q377" s="14"/>
      <c r="R377" s="14"/>
      <c r="S377" s="14"/>
      <c r="T377" s="14"/>
    </row>
    <row r="378" spans="1:20" ht="18.75" customHeight="1">
      <c r="A378" s="11">
        <v>44480.485866574076</v>
      </c>
      <c r="B378" s="12" t="s">
        <v>328</v>
      </c>
      <c r="C378" s="12" t="s">
        <v>27</v>
      </c>
      <c r="D378" s="13" t="s">
        <v>912</v>
      </c>
      <c r="E378" s="12" t="s">
        <v>939</v>
      </c>
      <c r="F378" s="12" t="s">
        <v>77</v>
      </c>
      <c r="G378" s="12" t="s">
        <v>44</v>
      </c>
      <c r="H378" s="12" t="s">
        <v>977</v>
      </c>
      <c r="I378" s="16" t="s">
        <v>978</v>
      </c>
      <c r="J378" s="12" t="s">
        <v>84</v>
      </c>
      <c r="K378" s="15">
        <v>44494</v>
      </c>
      <c r="L378" s="14"/>
      <c r="M378" s="12" t="s">
        <v>26</v>
      </c>
      <c r="N378" s="12" t="s">
        <v>26</v>
      </c>
      <c r="O378" s="14"/>
      <c r="P378" s="14"/>
      <c r="Q378" s="14"/>
      <c r="R378" s="14"/>
      <c r="S378" s="14"/>
      <c r="T378" s="14"/>
    </row>
    <row r="379" spans="1:20" ht="18.75" customHeight="1">
      <c r="A379" s="11">
        <v>44480.508794537032</v>
      </c>
      <c r="B379" s="12" t="s">
        <v>328</v>
      </c>
      <c r="C379" s="12" t="s">
        <v>27</v>
      </c>
      <c r="D379" s="13" t="s">
        <v>979</v>
      </c>
      <c r="E379" s="12" t="s">
        <v>980</v>
      </c>
      <c r="F379" s="12" t="s">
        <v>37</v>
      </c>
      <c r="G379" s="12" t="s">
        <v>44</v>
      </c>
      <c r="H379" s="12" t="s">
        <v>981</v>
      </c>
      <c r="I379" s="14"/>
      <c r="J379" s="12" t="s">
        <v>46</v>
      </c>
      <c r="K379" s="15">
        <v>44484</v>
      </c>
      <c r="L379" s="12" t="s">
        <v>25</v>
      </c>
      <c r="M379" s="12" t="s">
        <v>26</v>
      </c>
      <c r="N379" s="12" t="s">
        <v>26</v>
      </c>
      <c r="O379" s="14"/>
      <c r="P379" s="14"/>
      <c r="Q379" s="14"/>
      <c r="R379" s="14"/>
      <c r="S379" s="14"/>
      <c r="T379" s="14"/>
    </row>
    <row r="380" spans="1:20" ht="20.25" customHeight="1">
      <c r="A380" s="11">
        <v>44480.59499081019</v>
      </c>
      <c r="B380" s="12" t="s">
        <v>108</v>
      </c>
      <c r="C380" s="12" t="s">
        <v>27</v>
      </c>
      <c r="D380" s="13" t="s">
        <v>88</v>
      </c>
      <c r="E380" s="12" t="s">
        <v>535</v>
      </c>
      <c r="F380" s="12" t="s">
        <v>43</v>
      </c>
      <c r="G380" s="12" t="s">
        <v>78</v>
      </c>
      <c r="H380" s="12" t="s">
        <v>982</v>
      </c>
      <c r="I380" s="17" t="s">
        <v>983</v>
      </c>
      <c r="J380" s="12" t="s">
        <v>68</v>
      </c>
      <c r="K380" s="15">
        <v>44484</v>
      </c>
      <c r="L380" s="12" t="s">
        <v>32</v>
      </c>
      <c r="M380" s="12" t="s">
        <v>26</v>
      </c>
      <c r="N380" s="12" t="s">
        <v>26</v>
      </c>
      <c r="O380" s="14"/>
      <c r="P380" s="14"/>
      <c r="Q380" s="14"/>
      <c r="R380" s="14"/>
      <c r="S380" s="14"/>
      <c r="T380" s="14"/>
    </row>
    <row r="381" spans="1:20" ht="17.25" customHeight="1">
      <c r="A381" s="11">
        <v>44480.712187314813</v>
      </c>
      <c r="B381" s="12" t="s">
        <v>328</v>
      </c>
      <c r="C381" s="12" t="s">
        <v>27</v>
      </c>
      <c r="D381" s="13" t="s">
        <v>619</v>
      </c>
      <c r="E381" s="12" t="s">
        <v>619</v>
      </c>
      <c r="F381" s="12" t="s">
        <v>43</v>
      </c>
      <c r="G381" s="12" t="s">
        <v>44</v>
      </c>
      <c r="H381" s="12" t="s">
        <v>984</v>
      </c>
      <c r="I381" s="18" t="s">
        <v>985</v>
      </c>
      <c r="J381" s="12" t="s">
        <v>986</v>
      </c>
      <c r="K381" s="15">
        <v>44482</v>
      </c>
      <c r="L381" s="12" t="s">
        <v>987</v>
      </c>
      <c r="M381" s="12" t="s">
        <v>26</v>
      </c>
      <c r="N381" s="12" t="s">
        <v>26</v>
      </c>
      <c r="O381" s="14"/>
      <c r="P381" s="14"/>
      <c r="Q381" s="14"/>
      <c r="R381" s="14"/>
      <c r="S381" s="14"/>
      <c r="T381" s="14"/>
    </row>
    <row r="382" spans="1:20" ht="20.25" customHeight="1">
      <c r="A382" s="11">
        <v>44481.491989409726</v>
      </c>
      <c r="B382" s="12" t="s">
        <v>74</v>
      </c>
      <c r="C382" s="12" t="s">
        <v>27</v>
      </c>
      <c r="D382" s="13" t="s">
        <v>772</v>
      </c>
      <c r="E382" s="12" t="s">
        <v>988</v>
      </c>
      <c r="F382" s="12" t="s">
        <v>43</v>
      </c>
      <c r="G382" s="12" t="s">
        <v>989</v>
      </c>
      <c r="H382" s="12" t="s">
        <v>990</v>
      </c>
      <c r="I382" s="14"/>
      <c r="J382" s="12" t="s">
        <v>991</v>
      </c>
      <c r="K382" s="15">
        <v>44482</v>
      </c>
      <c r="L382" s="12" t="s">
        <v>992</v>
      </c>
      <c r="M382" s="12" t="s">
        <v>26</v>
      </c>
      <c r="N382" s="12" t="s">
        <v>26</v>
      </c>
      <c r="O382" s="14"/>
      <c r="P382" s="14"/>
      <c r="Q382" s="14"/>
      <c r="R382" s="14"/>
      <c r="S382" s="14"/>
      <c r="T382" s="14"/>
    </row>
    <row r="383" spans="1:20" ht="21" customHeight="1">
      <c r="A383" s="11">
        <v>44481.498509583333</v>
      </c>
      <c r="B383" s="12" t="s">
        <v>74</v>
      </c>
      <c r="C383" s="12" t="s">
        <v>27</v>
      </c>
      <c r="D383" s="13" t="s">
        <v>875</v>
      </c>
      <c r="E383" s="12" t="s">
        <v>876</v>
      </c>
      <c r="F383" s="12" t="s">
        <v>100</v>
      </c>
      <c r="G383" s="12" t="s">
        <v>78</v>
      </c>
      <c r="H383" s="17" t="s">
        <v>993</v>
      </c>
      <c r="I383" s="14"/>
      <c r="J383" s="12" t="s">
        <v>46</v>
      </c>
      <c r="K383" s="15">
        <v>44481</v>
      </c>
      <c r="L383" s="12" t="s">
        <v>878</v>
      </c>
      <c r="M383" s="12" t="s">
        <v>26</v>
      </c>
      <c r="N383" s="12" t="s">
        <v>26</v>
      </c>
      <c r="O383" s="14"/>
      <c r="P383" s="14"/>
      <c r="Q383" s="14"/>
      <c r="R383" s="14"/>
      <c r="S383" s="14"/>
      <c r="T383" s="14"/>
    </row>
    <row r="384" spans="1:20" ht="21" customHeight="1">
      <c r="A384" s="11">
        <v>44483.3761065625</v>
      </c>
      <c r="B384" s="12" t="s">
        <v>16</v>
      </c>
      <c r="C384" s="12" t="s">
        <v>27</v>
      </c>
      <c r="D384" s="13" t="s">
        <v>59</v>
      </c>
      <c r="E384" s="12" t="s">
        <v>60</v>
      </c>
      <c r="F384" s="12" t="s">
        <v>61</v>
      </c>
      <c r="G384" s="12" t="s">
        <v>994</v>
      </c>
      <c r="H384" s="12" t="s">
        <v>995</v>
      </c>
      <c r="I384" s="17" t="s">
        <v>996</v>
      </c>
      <c r="J384" s="12" t="s">
        <v>73</v>
      </c>
      <c r="K384" s="15">
        <v>44491</v>
      </c>
      <c r="L384" s="12" t="s">
        <v>997</v>
      </c>
      <c r="M384" s="12" t="s">
        <v>26</v>
      </c>
      <c r="N384" s="12" t="s">
        <v>26</v>
      </c>
      <c r="O384" s="14"/>
      <c r="P384" s="14"/>
      <c r="Q384" s="14"/>
      <c r="R384" s="14"/>
      <c r="S384" s="14"/>
      <c r="T384" s="14"/>
    </row>
    <row r="385" spans="1:20" ht="18.75" customHeight="1">
      <c r="A385" s="11">
        <v>44483.549035231481</v>
      </c>
      <c r="B385" s="12" t="s">
        <v>16</v>
      </c>
      <c r="C385" s="12" t="s">
        <v>34</v>
      </c>
      <c r="D385" s="13" t="s">
        <v>912</v>
      </c>
      <c r="E385" s="12" t="s">
        <v>998</v>
      </c>
      <c r="F385" s="12" t="s">
        <v>77</v>
      </c>
      <c r="G385" s="12" t="s">
        <v>200</v>
      </c>
      <c r="H385" s="12" t="s">
        <v>999</v>
      </c>
      <c r="I385" s="14"/>
      <c r="J385" s="12" t="s">
        <v>46</v>
      </c>
      <c r="K385" s="15">
        <v>44488</v>
      </c>
      <c r="L385" s="14"/>
      <c r="M385" s="12" t="s">
        <v>26</v>
      </c>
      <c r="N385" s="12" t="s">
        <v>26</v>
      </c>
      <c r="O385" s="14"/>
      <c r="P385" s="14"/>
      <c r="Q385" s="14"/>
      <c r="R385" s="14"/>
      <c r="S385" s="14"/>
      <c r="T385" s="14"/>
    </row>
    <row r="386" spans="1:20" ht="19.5" customHeight="1">
      <c r="A386" s="11">
        <v>44484.562099479168</v>
      </c>
      <c r="B386" s="12" t="s">
        <v>328</v>
      </c>
      <c r="C386" s="12" t="s">
        <v>27</v>
      </c>
      <c r="D386" s="13" t="s">
        <v>18</v>
      </c>
      <c r="E386" s="12" t="s">
        <v>108</v>
      </c>
      <c r="F386" s="12" t="s">
        <v>20</v>
      </c>
      <c r="G386" s="12" t="s">
        <v>44</v>
      </c>
      <c r="H386" s="12" t="s">
        <v>1000</v>
      </c>
      <c r="I386" s="14"/>
      <c r="J386" s="12" t="s">
        <v>46</v>
      </c>
      <c r="K386" s="15">
        <v>44484</v>
      </c>
      <c r="L386" s="14"/>
      <c r="M386" s="12" t="s">
        <v>26</v>
      </c>
      <c r="N386" s="12" t="s">
        <v>26</v>
      </c>
      <c r="O386" s="14"/>
      <c r="P386" s="14"/>
      <c r="Q386" s="14"/>
      <c r="R386" s="14"/>
      <c r="S386" s="14"/>
      <c r="T386" s="14"/>
    </row>
    <row r="387" spans="1:20" ht="20.25" customHeight="1">
      <c r="A387" s="11">
        <v>44484.635909907403</v>
      </c>
      <c r="B387" s="12" t="s">
        <v>108</v>
      </c>
      <c r="C387" s="12" t="s">
        <v>27</v>
      </c>
      <c r="D387" s="13" t="s">
        <v>612</v>
      </c>
      <c r="E387" s="12" t="s">
        <v>607</v>
      </c>
      <c r="F387" s="12" t="s">
        <v>282</v>
      </c>
      <c r="G387" s="12" t="s">
        <v>78</v>
      </c>
      <c r="H387" s="17" t="s">
        <v>1001</v>
      </c>
      <c r="I387" s="17" t="s">
        <v>1002</v>
      </c>
      <c r="J387" s="12" t="s">
        <v>84</v>
      </c>
      <c r="K387" s="15">
        <v>44490</v>
      </c>
      <c r="L387" s="12" t="s">
        <v>611</v>
      </c>
      <c r="M387" s="12" t="s">
        <v>26</v>
      </c>
      <c r="N387" s="12" t="s">
        <v>26</v>
      </c>
      <c r="O387" s="14"/>
      <c r="P387" s="14"/>
      <c r="Q387" s="14"/>
      <c r="R387" s="14"/>
      <c r="S387" s="14"/>
      <c r="T387" s="14"/>
    </row>
    <row r="388" spans="1:20" ht="20.25" customHeight="1">
      <c r="A388" s="11">
        <v>44484.642786296296</v>
      </c>
      <c r="B388" s="12" t="s">
        <v>16</v>
      </c>
      <c r="C388" s="12" t="s">
        <v>27</v>
      </c>
      <c r="D388" s="13" t="s">
        <v>612</v>
      </c>
      <c r="E388" s="12" t="s">
        <v>607</v>
      </c>
      <c r="F388" s="12" t="s">
        <v>282</v>
      </c>
      <c r="G388" s="12" t="s">
        <v>1003</v>
      </c>
      <c r="H388" s="12" t="s">
        <v>1004</v>
      </c>
      <c r="I388" s="14"/>
      <c r="J388" s="12" t="s">
        <v>46</v>
      </c>
      <c r="K388" s="15">
        <v>44488</v>
      </c>
      <c r="L388" s="12" t="s">
        <v>611</v>
      </c>
      <c r="M388" s="12" t="s">
        <v>26</v>
      </c>
      <c r="N388" s="12" t="s">
        <v>26</v>
      </c>
      <c r="O388" s="14"/>
      <c r="P388" s="14"/>
      <c r="Q388" s="14"/>
      <c r="R388" s="14"/>
      <c r="S388" s="14"/>
      <c r="T388" s="14"/>
    </row>
    <row r="389" spans="1:20" ht="21" customHeight="1">
      <c r="A389" s="11">
        <v>44484.691408287035</v>
      </c>
      <c r="B389" s="12" t="s">
        <v>74</v>
      </c>
      <c r="C389" s="12" t="s">
        <v>27</v>
      </c>
      <c r="D389" s="13" t="s">
        <v>644</v>
      </c>
      <c r="E389" s="12" t="s">
        <v>92</v>
      </c>
      <c r="F389" s="12" t="s">
        <v>94</v>
      </c>
      <c r="G389" s="12" t="s">
        <v>1005</v>
      </c>
      <c r="H389" s="12" t="s">
        <v>1006</v>
      </c>
      <c r="I389" s="12" t="s">
        <v>1007</v>
      </c>
      <c r="J389" s="12" t="s">
        <v>1008</v>
      </c>
      <c r="K389" s="15">
        <v>44487</v>
      </c>
      <c r="L389" s="14"/>
      <c r="M389" s="12" t="s">
        <v>26</v>
      </c>
      <c r="N389" s="12" t="s">
        <v>26</v>
      </c>
      <c r="O389" s="14"/>
      <c r="P389" s="14"/>
      <c r="Q389" s="14"/>
      <c r="R389" s="14"/>
      <c r="S389" s="14"/>
      <c r="T389" s="14"/>
    </row>
    <row r="390" spans="1:20" ht="18.75" customHeight="1">
      <c r="A390" s="11">
        <v>44484.696872083332</v>
      </c>
      <c r="B390" s="12" t="s">
        <v>108</v>
      </c>
      <c r="C390" s="12" t="s">
        <v>17</v>
      </c>
      <c r="D390" s="13" t="s">
        <v>644</v>
      </c>
      <c r="E390" s="12" t="s">
        <v>92</v>
      </c>
      <c r="F390" s="12" t="s">
        <v>94</v>
      </c>
      <c r="G390" s="12" t="s">
        <v>1009</v>
      </c>
      <c r="H390" s="12" t="s">
        <v>1010</v>
      </c>
      <c r="I390" s="14"/>
      <c r="J390" s="12" t="s">
        <v>647</v>
      </c>
      <c r="K390" s="15">
        <v>44494</v>
      </c>
      <c r="L390" s="14"/>
      <c r="M390" s="12" t="s">
        <v>26</v>
      </c>
      <c r="N390" s="12" t="s">
        <v>26</v>
      </c>
      <c r="O390" s="14"/>
      <c r="P390" s="14"/>
      <c r="Q390" s="14"/>
      <c r="R390" s="14"/>
      <c r="S390" s="14"/>
      <c r="T390" s="14"/>
    </row>
    <row r="391" spans="1:20" ht="19.5" customHeight="1">
      <c r="A391" s="11">
        <v>44488.523273495375</v>
      </c>
      <c r="B391" s="12" t="s">
        <v>74</v>
      </c>
      <c r="C391" s="12" t="s">
        <v>27</v>
      </c>
      <c r="D391" s="13" t="s">
        <v>53</v>
      </c>
      <c r="E391" s="12" t="s">
        <v>113</v>
      </c>
      <c r="F391" s="12" t="s">
        <v>55</v>
      </c>
      <c r="G391" s="12" t="s">
        <v>78</v>
      </c>
      <c r="H391" s="17" t="s">
        <v>1011</v>
      </c>
      <c r="I391" s="14"/>
      <c r="J391" s="12" t="s">
        <v>68</v>
      </c>
      <c r="K391" s="15">
        <v>44488</v>
      </c>
      <c r="L391" s="12" t="s">
        <v>478</v>
      </c>
      <c r="M391" s="12" t="s">
        <v>26</v>
      </c>
      <c r="N391" s="12" t="s">
        <v>26</v>
      </c>
      <c r="O391" s="14"/>
      <c r="P391" s="14"/>
      <c r="Q391" s="14"/>
      <c r="R391" s="14"/>
      <c r="S391" s="14"/>
      <c r="T391" s="14"/>
    </row>
    <row r="392" spans="1:20" ht="19.5" customHeight="1">
      <c r="A392" s="11">
        <v>44489.460788969911</v>
      </c>
      <c r="B392" s="12" t="s">
        <v>108</v>
      </c>
      <c r="C392" s="12" t="s">
        <v>27</v>
      </c>
      <c r="D392" s="13" t="s">
        <v>1012</v>
      </c>
      <c r="E392" s="12" t="s">
        <v>1013</v>
      </c>
      <c r="F392" s="12" t="s">
        <v>489</v>
      </c>
      <c r="G392" s="12" t="s">
        <v>1014</v>
      </c>
      <c r="H392" s="12" t="s">
        <v>1015</v>
      </c>
      <c r="I392" s="17" t="s">
        <v>1016</v>
      </c>
      <c r="J392" s="12" t="s">
        <v>1017</v>
      </c>
      <c r="K392" s="15">
        <v>44495</v>
      </c>
      <c r="L392" s="12" t="s">
        <v>1018</v>
      </c>
      <c r="M392" s="12" t="s">
        <v>26</v>
      </c>
      <c r="N392" s="12" t="s">
        <v>26</v>
      </c>
      <c r="O392" s="14"/>
      <c r="P392" s="14"/>
      <c r="Q392" s="14"/>
      <c r="R392" s="14"/>
      <c r="S392" s="14"/>
      <c r="T392" s="14"/>
    </row>
    <row r="393" spans="1:20" ht="19.5" customHeight="1">
      <c r="A393" s="11">
        <v>44489.552453912038</v>
      </c>
      <c r="B393" s="12" t="s">
        <v>74</v>
      </c>
      <c r="C393" s="12" t="s">
        <v>27</v>
      </c>
      <c r="D393" s="13" t="s">
        <v>88</v>
      </c>
      <c r="E393" s="12" t="s">
        <v>535</v>
      </c>
      <c r="F393" s="12" t="s">
        <v>43</v>
      </c>
      <c r="G393" s="12" t="s">
        <v>78</v>
      </c>
      <c r="H393" s="12" t="s">
        <v>1019</v>
      </c>
      <c r="I393" s="17" t="s">
        <v>1020</v>
      </c>
      <c r="J393" s="12" t="s">
        <v>68</v>
      </c>
      <c r="K393" s="15">
        <v>44490</v>
      </c>
      <c r="L393" s="12" t="s">
        <v>32</v>
      </c>
      <c r="M393" s="12" t="s">
        <v>26</v>
      </c>
      <c r="N393" s="12" t="s">
        <v>26</v>
      </c>
      <c r="O393" s="14"/>
      <c r="P393" s="14"/>
      <c r="Q393" s="14"/>
      <c r="R393" s="14"/>
      <c r="S393" s="14"/>
      <c r="T393" s="14"/>
    </row>
    <row r="394" spans="1:20" ht="19.5" customHeight="1">
      <c r="A394" s="11">
        <v>44489.66171049769</v>
      </c>
      <c r="B394" s="12" t="s">
        <v>328</v>
      </c>
      <c r="C394" s="12" t="s">
        <v>27</v>
      </c>
      <c r="D394" s="13" t="s">
        <v>92</v>
      </c>
      <c r="E394" s="12" t="s">
        <v>92</v>
      </c>
      <c r="F394" s="12" t="s">
        <v>94</v>
      </c>
      <c r="G394" s="12" t="s">
        <v>1021</v>
      </c>
      <c r="H394" s="12" t="s">
        <v>1022</v>
      </c>
      <c r="I394" s="17" t="s">
        <v>1023</v>
      </c>
      <c r="J394" s="12" t="s">
        <v>779</v>
      </c>
      <c r="K394" s="15">
        <v>44491</v>
      </c>
      <c r="L394" s="14"/>
      <c r="M394" s="12" t="s">
        <v>26</v>
      </c>
      <c r="N394" s="12" t="s">
        <v>26</v>
      </c>
      <c r="O394" s="14"/>
      <c r="P394" s="14"/>
      <c r="Q394" s="14"/>
      <c r="R394" s="14"/>
      <c r="S394" s="14"/>
      <c r="T394" s="14"/>
    </row>
    <row r="395" spans="1:20" ht="20.25" customHeight="1">
      <c r="A395" s="11">
        <v>44489.698803657404</v>
      </c>
      <c r="B395" s="12" t="s">
        <v>108</v>
      </c>
      <c r="C395" s="12" t="s">
        <v>27</v>
      </c>
      <c r="D395" s="13" t="s">
        <v>228</v>
      </c>
      <c r="E395" s="12" t="s">
        <v>74</v>
      </c>
      <c r="F395" s="12" t="s">
        <v>20</v>
      </c>
      <c r="G395" s="12" t="s">
        <v>1024</v>
      </c>
      <c r="H395" s="12" t="s">
        <v>1025</v>
      </c>
      <c r="I395" s="14"/>
      <c r="J395" s="12" t="s">
        <v>213</v>
      </c>
      <c r="K395" s="15">
        <v>44489</v>
      </c>
      <c r="L395" s="14"/>
      <c r="M395" s="12" t="s">
        <v>26</v>
      </c>
      <c r="N395" s="12" t="s">
        <v>26</v>
      </c>
      <c r="O395" s="14"/>
      <c r="P395" s="14"/>
      <c r="Q395" s="14"/>
      <c r="R395" s="14"/>
      <c r="S395" s="14"/>
      <c r="T395" s="14"/>
    </row>
    <row r="396" spans="1:20" ht="21" customHeight="1">
      <c r="A396" s="11">
        <v>44489.77189974537</v>
      </c>
      <c r="B396" s="12" t="s">
        <v>328</v>
      </c>
      <c r="C396" s="12" t="s">
        <v>27</v>
      </c>
      <c r="D396" s="13" t="s">
        <v>18</v>
      </c>
      <c r="E396" s="12" t="s">
        <v>66</v>
      </c>
      <c r="F396" s="12" t="s">
        <v>20</v>
      </c>
      <c r="G396" s="12" t="s">
        <v>44</v>
      </c>
      <c r="H396" s="12" t="s">
        <v>1026</v>
      </c>
      <c r="I396" s="14"/>
      <c r="J396" s="12" t="s">
        <v>48</v>
      </c>
      <c r="K396" s="15">
        <v>44491</v>
      </c>
      <c r="L396" s="14"/>
      <c r="M396" s="12" t="s">
        <v>26</v>
      </c>
      <c r="N396" s="12" t="s">
        <v>26</v>
      </c>
      <c r="O396" s="14"/>
      <c r="P396" s="14"/>
      <c r="Q396" s="14"/>
      <c r="R396" s="14"/>
      <c r="S396" s="14"/>
      <c r="T396" s="14"/>
    </row>
    <row r="397" spans="1:20" ht="21" customHeight="1">
      <c r="A397" s="11">
        <v>44489.772671076389</v>
      </c>
      <c r="B397" s="12" t="s">
        <v>328</v>
      </c>
      <c r="C397" s="12" t="s">
        <v>27</v>
      </c>
      <c r="D397" s="13" t="s">
        <v>18</v>
      </c>
      <c r="E397" s="12" t="s">
        <v>66</v>
      </c>
      <c r="F397" s="12" t="s">
        <v>20</v>
      </c>
      <c r="G397" s="12" t="s">
        <v>44</v>
      </c>
      <c r="H397" s="12" t="s">
        <v>1027</v>
      </c>
      <c r="I397" s="14"/>
      <c r="J397" s="12" t="s">
        <v>48</v>
      </c>
      <c r="K397" s="15">
        <v>44495</v>
      </c>
      <c r="L397" s="14"/>
      <c r="M397" s="12" t="s">
        <v>26</v>
      </c>
      <c r="N397" s="12" t="s">
        <v>26</v>
      </c>
      <c r="O397" s="14"/>
      <c r="P397" s="14"/>
      <c r="Q397" s="14"/>
      <c r="R397" s="14"/>
      <c r="S397" s="14"/>
      <c r="T397" s="14"/>
    </row>
    <row r="398" spans="1:20" ht="20.25" customHeight="1">
      <c r="A398" s="11">
        <v>44490.422371307868</v>
      </c>
      <c r="B398" s="12" t="s">
        <v>16</v>
      </c>
      <c r="C398" s="12" t="s">
        <v>27</v>
      </c>
      <c r="D398" s="13" t="s">
        <v>884</v>
      </c>
      <c r="E398" s="12" t="s">
        <v>1028</v>
      </c>
      <c r="F398" s="12" t="s">
        <v>43</v>
      </c>
      <c r="G398" s="12" t="s">
        <v>44</v>
      </c>
      <c r="H398" s="12" t="s">
        <v>1029</v>
      </c>
      <c r="I398" s="16" t="s">
        <v>1030</v>
      </c>
      <c r="J398" s="12" t="s">
        <v>48</v>
      </c>
      <c r="K398" s="15">
        <v>44497</v>
      </c>
      <c r="L398" s="12" t="s">
        <v>1031</v>
      </c>
      <c r="M398" s="12" t="s">
        <v>26</v>
      </c>
      <c r="N398" s="12" t="s">
        <v>26</v>
      </c>
      <c r="O398" s="14"/>
      <c r="P398" s="14"/>
      <c r="Q398" s="14"/>
      <c r="R398" s="14"/>
      <c r="S398" s="14"/>
      <c r="T398" s="14"/>
    </row>
    <row r="399" spans="1:20" ht="19.5" customHeight="1">
      <c r="A399" s="11">
        <v>44491.454498437495</v>
      </c>
      <c r="B399" s="12" t="s">
        <v>74</v>
      </c>
      <c r="C399" s="12" t="s">
        <v>27</v>
      </c>
      <c r="D399" s="13" t="s">
        <v>88</v>
      </c>
      <c r="E399" s="12" t="s">
        <v>1032</v>
      </c>
      <c r="F399" s="12" t="s">
        <v>43</v>
      </c>
      <c r="G399" s="12" t="s">
        <v>78</v>
      </c>
      <c r="H399" s="12" t="s">
        <v>1033</v>
      </c>
      <c r="I399" s="16" t="s">
        <v>1034</v>
      </c>
      <c r="J399" s="12" t="s">
        <v>68</v>
      </c>
      <c r="K399" s="15">
        <v>44491</v>
      </c>
      <c r="L399" s="12" t="s">
        <v>32</v>
      </c>
      <c r="M399" s="12" t="s">
        <v>26</v>
      </c>
      <c r="N399" s="12" t="s">
        <v>26</v>
      </c>
      <c r="O399" s="14"/>
      <c r="P399" s="14"/>
      <c r="Q399" s="14"/>
      <c r="R399" s="14"/>
      <c r="S399" s="14"/>
      <c r="T399" s="14"/>
    </row>
    <row r="400" spans="1:20" ht="18" customHeight="1">
      <c r="A400" s="11">
        <v>44491.493488553242</v>
      </c>
      <c r="B400" s="12" t="s">
        <v>74</v>
      </c>
      <c r="C400" s="12" t="s">
        <v>27</v>
      </c>
      <c r="D400" s="13" t="s">
        <v>71</v>
      </c>
      <c r="E400" s="12" t="s">
        <v>29</v>
      </c>
      <c r="F400" s="12" t="s">
        <v>55</v>
      </c>
      <c r="G400" s="12" t="s">
        <v>78</v>
      </c>
      <c r="H400" s="12" t="s">
        <v>1035</v>
      </c>
      <c r="I400" s="17" t="s">
        <v>1036</v>
      </c>
      <c r="J400" s="12" t="s">
        <v>68</v>
      </c>
      <c r="K400" s="15">
        <v>44491</v>
      </c>
      <c r="L400" s="12" t="s">
        <v>32</v>
      </c>
      <c r="M400" s="12" t="s">
        <v>26</v>
      </c>
      <c r="N400" s="12" t="s">
        <v>26</v>
      </c>
      <c r="O400" s="14"/>
      <c r="P400" s="14"/>
      <c r="Q400" s="14"/>
      <c r="R400" s="14"/>
      <c r="S400" s="14"/>
      <c r="T400" s="14"/>
    </row>
    <row r="401" spans="1:20" ht="18.75" customHeight="1">
      <c r="A401" s="11">
        <v>44491.503569131943</v>
      </c>
      <c r="B401" s="12" t="s">
        <v>108</v>
      </c>
      <c r="C401" s="12" t="s">
        <v>27</v>
      </c>
      <c r="D401" s="13" t="s">
        <v>644</v>
      </c>
      <c r="E401" s="12" t="s">
        <v>92</v>
      </c>
      <c r="F401" s="12" t="s">
        <v>94</v>
      </c>
      <c r="G401" s="12" t="s">
        <v>1037</v>
      </c>
      <c r="H401" s="12" t="s">
        <v>1038</v>
      </c>
      <c r="I401" s="14"/>
      <c r="J401" s="12" t="s">
        <v>1039</v>
      </c>
      <c r="K401" s="15">
        <v>44494</v>
      </c>
      <c r="L401" s="14"/>
      <c r="M401" s="12" t="s">
        <v>26</v>
      </c>
      <c r="N401" s="12" t="s">
        <v>26</v>
      </c>
      <c r="O401" s="14"/>
      <c r="P401" s="14"/>
      <c r="Q401" s="14"/>
      <c r="R401" s="14"/>
      <c r="S401" s="14"/>
      <c r="T401" s="14"/>
    </row>
    <row r="402" spans="1:20" ht="19.5" customHeight="1">
      <c r="A402" s="11">
        <v>44491.553212511571</v>
      </c>
      <c r="B402" s="12" t="s">
        <v>16</v>
      </c>
      <c r="C402" s="12" t="s">
        <v>27</v>
      </c>
      <c r="D402" s="13" t="s">
        <v>136</v>
      </c>
      <c r="E402" s="12" t="s">
        <v>758</v>
      </c>
      <c r="F402" s="12" t="s">
        <v>759</v>
      </c>
      <c r="G402" s="12" t="s">
        <v>44</v>
      </c>
      <c r="H402" s="12" t="s">
        <v>1040</v>
      </c>
      <c r="I402" s="14"/>
      <c r="J402" s="12" t="s">
        <v>68</v>
      </c>
      <c r="K402" s="15">
        <v>44494</v>
      </c>
      <c r="L402" s="14"/>
      <c r="M402" s="12" t="s">
        <v>26</v>
      </c>
      <c r="N402" s="12" t="s">
        <v>26</v>
      </c>
      <c r="O402" s="14"/>
      <c r="P402" s="14"/>
      <c r="Q402" s="14"/>
      <c r="R402" s="14"/>
      <c r="S402" s="14"/>
      <c r="T402" s="14"/>
    </row>
    <row r="403" spans="1:20" ht="21" customHeight="1">
      <c r="A403" s="11">
        <v>44491.569743738422</v>
      </c>
      <c r="B403" s="12" t="s">
        <v>16</v>
      </c>
      <c r="C403" s="12" t="s">
        <v>27</v>
      </c>
      <c r="D403" s="13" t="s">
        <v>18</v>
      </c>
      <c r="E403" s="12" t="s">
        <v>457</v>
      </c>
      <c r="F403" s="12" t="s">
        <v>61</v>
      </c>
      <c r="G403" s="12" t="s">
        <v>1041</v>
      </c>
      <c r="H403" s="12" t="s">
        <v>1042</v>
      </c>
      <c r="I403" s="14"/>
      <c r="J403" s="12" t="s">
        <v>73</v>
      </c>
      <c r="K403" s="15">
        <v>44496</v>
      </c>
      <c r="L403" s="14"/>
      <c r="M403" s="12" t="s">
        <v>26</v>
      </c>
      <c r="N403" s="12" t="s">
        <v>26</v>
      </c>
      <c r="O403" s="14"/>
      <c r="P403" s="14"/>
      <c r="Q403" s="14"/>
      <c r="R403" s="14"/>
      <c r="S403" s="14"/>
      <c r="T403" s="14"/>
    </row>
    <row r="404" spans="1:20" ht="20.25" customHeight="1">
      <c r="A404" s="11">
        <v>44491.571381875001</v>
      </c>
      <c r="B404" s="12" t="s">
        <v>16</v>
      </c>
      <c r="C404" s="12" t="s">
        <v>27</v>
      </c>
      <c r="D404" s="13" t="s">
        <v>18</v>
      </c>
      <c r="E404" s="12" t="s">
        <v>457</v>
      </c>
      <c r="F404" s="12" t="s">
        <v>61</v>
      </c>
      <c r="G404" s="12" t="s">
        <v>21</v>
      </c>
      <c r="H404" s="12" t="s">
        <v>1043</v>
      </c>
      <c r="I404" s="14"/>
      <c r="J404" s="12" t="s">
        <v>213</v>
      </c>
      <c r="K404" s="15">
        <v>44495</v>
      </c>
      <c r="L404" s="14"/>
      <c r="M404" s="12" t="s">
        <v>26</v>
      </c>
      <c r="N404" s="12" t="s">
        <v>26</v>
      </c>
      <c r="O404" s="14"/>
      <c r="P404" s="14"/>
      <c r="Q404" s="14"/>
      <c r="R404" s="14"/>
      <c r="S404" s="14"/>
      <c r="T404" s="14"/>
    </row>
    <row r="405" spans="1:20" ht="19.5" customHeight="1">
      <c r="A405" s="11">
        <v>44491.647343738427</v>
      </c>
      <c r="B405" s="12" t="s">
        <v>328</v>
      </c>
      <c r="C405" s="12" t="s">
        <v>27</v>
      </c>
      <c r="D405" s="13" t="s">
        <v>88</v>
      </c>
      <c r="E405" s="12" t="s">
        <v>1044</v>
      </c>
      <c r="F405" s="12" t="s">
        <v>43</v>
      </c>
      <c r="G405" s="12" t="s">
        <v>44</v>
      </c>
      <c r="H405" s="12" t="s">
        <v>1045</v>
      </c>
      <c r="I405" s="18" t="s">
        <v>1046</v>
      </c>
      <c r="J405" s="12" t="s">
        <v>68</v>
      </c>
      <c r="K405" s="15">
        <v>44496</v>
      </c>
      <c r="L405" s="12" t="s">
        <v>32</v>
      </c>
      <c r="M405" s="12" t="s">
        <v>26</v>
      </c>
      <c r="N405" s="12" t="s">
        <v>26</v>
      </c>
      <c r="O405" s="14"/>
      <c r="P405" s="14"/>
      <c r="Q405" s="14"/>
      <c r="R405" s="14"/>
      <c r="S405" s="14"/>
      <c r="T405" s="14"/>
    </row>
    <row r="406" spans="1:20" ht="17.25" customHeight="1">
      <c r="A406" s="11">
        <v>44492.713064386575</v>
      </c>
      <c r="B406" s="12" t="s">
        <v>108</v>
      </c>
      <c r="C406" s="12" t="s">
        <v>27</v>
      </c>
      <c r="D406" s="13" t="s">
        <v>713</v>
      </c>
      <c r="E406" s="12" t="s">
        <v>1047</v>
      </c>
      <c r="F406" s="12" t="s">
        <v>111</v>
      </c>
      <c r="G406" s="12" t="s">
        <v>78</v>
      </c>
      <c r="H406" s="12" t="s">
        <v>1048</v>
      </c>
      <c r="I406" s="17" t="s">
        <v>1049</v>
      </c>
      <c r="J406" s="12" t="s">
        <v>84</v>
      </c>
      <c r="K406" s="15">
        <v>44498</v>
      </c>
      <c r="L406" s="12" t="s">
        <v>1050</v>
      </c>
      <c r="M406" s="12" t="s">
        <v>26</v>
      </c>
      <c r="N406" s="12" t="s">
        <v>26</v>
      </c>
      <c r="O406" s="14"/>
      <c r="P406" s="14"/>
      <c r="Q406" s="14"/>
      <c r="R406" s="14"/>
      <c r="S406" s="14"/>
      <c r="T406" s="14"/>
    </row>
    <row r="407" spans="1:20" ht="18.75" customHeight="1">
      <c r="A407" s="11">
        <v>44494.405152222222</v>
      </c>
      <c r="B407" s="12" t="s">
        <v>74</v>
      </c>
      <c r="C407" s="12" t="s">
        <v>27</v>
      </c>
      <c r="D407" s="13" t="s">
        <v>844</v>
      </c>
      <c r="E407" s="12" t="s">
        <v>950</v>
      </c>
      <c r="F407" s="12" t="s">
        <v>298</v>
      </c>
      <c r="G407" s="12" t="s">
        <v>1051</v>
      </c>
      <c r="H407" s="12" t="s">
        <v>1052</v>
      </c>
      <c r="I407" s="17" t="s">
        <v>1053</v>
      </c>
      <c r="J407" s="12" t="s">
        <v>84</v>
      </c>
      <c r="K407" s="15">
        <v>44494</v>
      </c>
      <c r="L407" s="12" t="s">
        <v>32</v>
      </c>
      <c r="M407" s="12" t="s">
        <v>26</v>
      </c>
      <c r="N407" s="12" t="s">
        <v>26</v>
      </c>
      <c r="O407" s="14"/>
      <c r="P407" s="14"/>
      <c r="Q407" s="14"/>
      <c r="R407" s="14"/>
      <c r="S407" s="14"/>
      <c r="T407" s="14"/>
    </row>
    <row r="408" spans="1:20" ht="18.75" customHeight="1">
      <c r="A408" s="11">
        <v>44495.362135300922</v>
      </c>
      <c r="B408" s="12" t="s">
        <v>74</v>
      </c>
      <c r="C408" s="12" t="s">
        <v>27</v>
      </c>
      <c r="D408" s="13" t="s">
        <v>823</v>
      </c>
      <c r="E408" s="12" t="s">
        <v>824</v>
      </c>
      <c r="F408" s="12" t="s">
        <v>298</v>
      </c>
      <c r="G408" s="12" t="s">
        <v>293</v>
      </c>
      <c r="H408" s="12" t="s">
        <v>1054</v>
      </c>
      <c r="I408" s="17" t="s">
        <v>1055</v>
      </c>
      <c r="J408" s="12" t="s">
        <v>222</v>
      </c>
      <c r="K408" s="15">
        <v>44496</v>
      </c>
      <c r="L408" s="14"/>
      <c r="M408" s="12" t="s">
        <v>26</v>
      </c>
      <c r="N408" s="12" t="s">
        <v>26</v>
      </c>
      <c r="O408" s="14"/>
      <c r="P408" s="14"/>
      <c r="Q408" s="14"/>
      <c r="R408" s="14"/>
      <c r="S408" s="14"/>
      <c r="T408" s="14"/>
    </row>
    <row r="409" spans="1:20" ht="18.75" customHeight="1">
      <c r="A409" s="11">
        <v>44496.592520925929</v>
      </c>
      <c r="B409" s="12" t="s">
        <v>74</v>
      </c>
      <c r="C409" s="12" t="s">
        <v>27</v>
      </c>
      <c r="D409" s="13" t="s">
        <v>351</v>
      </c>
      <c r="E409" s="12" t="s">
        <v>352</v>
      </c>
      <c r="F409" s="12" t="s">
        <v>298</v>
      </c>
      <c r="G409" s="12" t="s">
        <v>78</v>
      </c>
      <c r="H409" s="12" t="s">
        <v>1056</v>
      </c>
      <c r="I409" s="17" t="s">
        <v>1057</v>
      </c>
      <c r="J409" s="12" t="s">
        <v>84</v>
      </c>
      <c r="K409" s="15">
        <v>44503</v>
      </c>
      <c r="L409" s="14"/>
      <c r="M409" s="12" t="s">
        <v>26</v>
      </c>
      <c r="N409" s="12" t="s">
        <v>26</v>
      </c>
      <c r="O409" s="14"/>
      <c r="P409" s="14"/>
      <c r="Q409" s="14"/>
      <c r="R409" s="14"/>
      <c r="S409" s="14"/>
      <c r="T409" s="14"/>
    </row>
    <row r="410" spans="1:20" ht="19.5" customHeight="1">
      <c r="A410" s="11">
        <v>44496.632890300927</v>
      </c>
      <c r="B410" s="12" t="s">
        <v>328</v>
      </c>
      <c r="C410" s="12" t="s">
        <v>17</v>
      </c>
      <c r="D410" s="13" t="s">
        <v>136</v>
      </c>
      <c r="E410" s="12" t="s">
        <v>137</v>
      </c>
      <c r="F410" s="12" t="s">
        <v>20</v>
      </c>
      <c r="G410" s="12" t="s">
        <v>44</v>
      </c>
      <c r="H410" s="12" t="s">
        <v>1058</v>
      </c>
      <c r="I410" s="14"/>
      <c r="J410" s="12" t="s">
        <v>48</v>
      </c>
      <c r="K410" s="15">
        <v>44503</v>
      </c>
      <c r="L410" s="14"/>
      <c r="M410" s="12" t="s">
        <v>26</v>
      </c>
      <c r="N410" s="12" t="s">
        <v>26</v>
      </c>
      <c r="O410" s="14"/>
      <c r="P410" s="14"/>
      <c r="Q410" s="14"/>
      <c r="R410" s="14"/>
      <c r="S410" s="14"/>
      <c r="T410" s="14"/>
    </row>
    <row r="411" spans="1:20" ht="21" customHeight="1">
      <c r="A411" s="11">
        <v>44497.3897459375</v>
      </c>
      <c r="B411" s="12" t="s">
        <v>74</v>
      </c>
      <c r="C411" s="12" t="s">
        <v>27</v>
      </c>
      <c r="D411" s="13" t="s">
        <v>351</v>
      </c>
      <c r="E411" s="12" t="s">
        <v>352</v>
      </c>
      <c r="F411" s="12" t="s">
        <v>298</v>
      </c>
      <c r="G411" s="12" t="s">
        <v>78</v>
      </c>
      <c r="H411" s="12" t="s">
        <v>1059</v>
      </c>
      <c r="I411" s="17" t="s">
        <v>1060</v>
      </c>
      <c r="J411" s="12" t="s">
        <v>84</v>
      </c>
      <c r="K411" s="15">
        <v>44512</v>
      </c>
      <c r="L411" s="14"/>
      <c r="M411" s="12" t="s">
        <v>26</v>
      </c>
      <c r="N411" s="12" t="s">
        <v>26</v>
      </c>
      <c r="O411" s="14"/>
      <c r="P411" s="14"/>
      <c r="Q411" s="14"/>
      <c r="R411" s="14"/>
      <c r="S411" s="14"/>
      <c r="T411" s="14"/>
    </row>
    <row r="412" spans="1:20" ht="20.25" customHeight="1">
      <c r="A412" s="11">
        <v>44497.432559780093</v>
      </c>
      <c r="B412" s="12" t="s">
        <v>16</v>
      </c>
      <c r="C412" s="12" t="s">
        <v>27</v>
      </c>
      <c r="D412" s="13" t="s">
        <v>165</v>
      </c>
      <c r="E412" s="12" t="s">
        <v>165</v>
      </c>
      <c r="F412" s="12" t="s">
        <v>43</v>
      </c>
      <c r="G412" s="12" t="s">
        <v>512</v>
      </c>
      <c r="H412" s="12" t="s">
        <v>1061</v>
      </c>
      <c r="I412" s="14"/>
      <c r="J412" s="12" t="s">
        <v>68</v>
      </c>
      <c r="K412" s="15">
        <v>44505</v>
      </c>
      <c r="L412" s="12" t="s">
        <v>1062</v>
      </c>
      <c r="M412" s="12" t="s">
        <v>26</v>
      </c>
      <c r="N412" s="12" t="s">
        <v>26</v>
      </c>
      <c r="O412" s="14"/>
      <c r="P412" s="14"/>
      <c r="Q412" s="14"/>
      <c r="R412" s="14"/>
      <c r="S412" s="14"/>
      <c r="T412" s="14"/>
    </row>
    <row r="413" spans="1:20" ht="18.75" customHeight="1">
      <c r="A413" s="11">
        <v>44498.409215011576</v>
      </c>
      <c r="B413" s="12" t="s">
        <v>16</v>
      </c>
      <c r="C413" s="12" t="s">
        <v>27</v>
      </c>
      <c r="D413" s="13" t="s">
        <v>104</v>
      </c>
      <c r="E413" s="12" t="s">
        <v>565</v>
      </c>
      <c r="F413" s="12" t="s">
        <v>43</v>
      </c>
      <c r="G413" s="12" t="s">
        <v>1063</v>
      </c>
      <c r="H413" s="12" t="s">
        <v>1064</v>
      </c>
      <c r="I413" s="16" t="s">
        <v>1065</v>
      </c>
      <c r="J413" s="12" t="s">
        <v>68</v>
      </c>
      <c r="K413" s="15">
        <v>44498</v>
      </c>
      <c r="L413" s="14"/>
      <c r="M413" s="12" t="s">
        <v>26</v>
      </c>
      <c r="N413" s="12" t="s">
        <v>26</v>
      </c>
      <c r="O413" s="14"/>
      <c r="P413" s="14"/>
      <c r="Q413" s="14"/>
      <c r="R413" s="14"/>
      <c r="S413" s="14"/>
      <c r="T413" s="14"/>
    </row>
    <row r="414" spans="1:20" ht="19.5" customHeight="1">
      <c r="A414" s="11">
        <v>44498.410798287034</v>
      </c>
      <c r="B414" s="12" t="s">
        <v>108</v>
      </c>
      <c r="C414" s="12" t="s">
        <v>27</v>
      </c>
      <c r="D414" s="13" t="s">
        <v>88</v>
      </c>
      <c r="E414" s="12" t="s">
        <v>535</v>
      </c>
      <c r="F414" s="12" t="s">
        <v>43</v>
      </c>
      <c r="G414" s="12" t="s">
        <v>200</v>
      </c>
      <c r="H414" s="12" t="s">
        <v>1066</v>
      </c>
      <c r="I414" s="16" t="s">
        <v>1067</v>
      </c>
      <c r="J414" s="12" t="s">
        <v>68</v>
      </c>
      <c r="K414" s="15">
        <v>44516</v>
      </c>
      <c r="L414" s="12" t="s">
        <v>32</v>
      </c>
      <c r="M414" s="12" t="s">
        <v>26</v>
      </c>
      <c r="N414" s="12" t="s">
        <v>26</v>
      </c>
      <c r="O414" s="14"/>
      <c r="P414" s="14"/>
      <c r="Q414" s="14"/>
      <c r="R414" s="14"/>
      <c r="S414" s="14"/>
      <c r="T414" s="14"/>
    </row>
    <row r="415" spans="1:20" ht="19.5" customHeight="1">
      <c r="A415" s="11">
        <v>44502.471077199079</v>
      </c>
      <c r="B415" s="12" t="s">
        <v>16</v>
      </c>
      <c r="C415" s="12" t="s">
        <v>27</v>
      </c>
      <c r="D415" s="13" t="s">
        <v>104</v>
      </c>
      <c r="E415" s="12" t="s">
        <v>1068</v>
      </c>
      <c r="F415" s="12" t="s">
        <v>43</v>
      </c>
      <c r="G415" s="12" t="s">
        <v>1069</v>
      </c>
      <c r="H415" s="12" t="s">
        <v>1070</v>
      </c>
      <c r="I415" s="14"/>
      <c r="J415" s="12" t="s">
        <v>68</v>
      </c>
      <c r="K415" s="15">
        <v>44503</v>
      </c>
      <c r="L415" s="14"/>
      <c r="M415" s="12" t="s">
        <v>26</v>
      </c>
      <c r="N415" s="12" t="s">
        <v>26</v>
      </c>
      <c r="O415" s="14"/>
      <c r="P415" s="14"/>
      <c r="Q415" s="14"/>
      <c r="R415" s="14"/>
      <c r="S415" s="14"/>
      <c r="T415" s="14"/>
    </row>
    <row r="416" spans="1:20" ht="19.5" customHeight="1">
      <c r="A416" s="11">
        <v>44502.626008391206</v>
      </c>
      <c r="B416" s="12" t="s">
        <v>328</v>
      </c>
      <c r="C416" s="12" t="s">
        <v>27</v>
      </c>
      <c r="D416" s="13" t="s">
        <v>1071</v>
      </c>
      <c r="E416" s="12" t="s">
        <v>1071</v>
      </c>
      <c r="F416" s="12" t="s">
        <v>1072</v>
      </c>
      <c r="G416" s="12" t="s">
        <v>21</v>
      </c>
      <c r="H416" s="12" t="s">
        <v>1073</v>
      </c>
      <c r="I416" s="16" t="s">
        <v>1074</v>
      </c>
      <c r="J416" s="12" t="s">
        <v>1075</v>
      </c>
      <c r="K416" s="15">
        <v>44505</v>
      </c>
      <c r="L416" s="12" t="s">
        <v>32</v>
      </c>
      <c r="M416" s="12" t="s">
        <v>26</v>
      </c>
      <c r="N416" s="12" t="s">
        <v>26</v>
      </c>
      <c r="O416" s="14"/>
      <c r="P416" s="14"/>
      <c r="Q416" s="14"/>
      <c r="R416" s="14"/>
      <c r="S416" s="14"/>
      <c r="T416" s="14"/>
    </row>
    <row r="417" spans="1:20" ht="19.5" customHeight="1">
      <c r="A417" s="11">
        <v>44502.684523587959</v>
      </c>
      <c r="B417" s="12" t="s">
        <v>16</v>
      </c>
      <c r="C417" s="12" t="s">
        <v>27</v>
      </c>
      <c r="D417" s="13" t="s">
        <v>18</v>
      </c>
      <c r="E417" s="12" t="s">
        <v>404</v>
      </c>
      <c r="F417" s="12" t="s">
        <v>405</v>
      </c>
      <c r="G417" s="12" t="s">
        <v>44</v>
      </c>
      <c r="H417" s="12" t="s">
        <v>1076</v>
      </c>
      <c r="I417" s="14"/>
      <c r="J417" s="12" t="s">
        <v>73</v>
      </c>
      <c r="K417" s="15">
        <v>44502</v>
      </c>
      <c r="L417" s="14"/>
      <c r="M417" s="12" t="s">
        <v>26</v>
      </c>
      <c r="N417" s="12" t="s">
        <v>26</v>
      </c>
      <c r="O417" s="14"/>
      <c r="P417" s="14"/>
      <c r="Q417" s="14"/>
      <c r="R417" s="14"/>
      <c r="S417" s="14"/>
      <c r="T417" s="14"/>
    </row>
    <row r="418" spans="1:20" ht="20.25" customHeight="1">
      <c r="A418" s="11">
        <v>44502.685325092592</v>
      </c>
      <c r="B418" s="12" t="s">
        <v>328</v>
      </c>
      <c r="C418" s="12" t="s">
        <v>27</v>
      </c>
      <c r="D418" s="13" t="s">
        <v>18</v>
      </c>
      <c r="E418" s="12" t="s">
        <v>74</v>
      </c>
      <c r="F418" s="12" t="s">
        <v>20</v>
      </c>
      <c r="G418" s="12" t="s">
        <v>44</v>
      </c>
      <c r="H418" s="12" t="s">
        <v>1077</v>
      </c>
      <c r="I418" s="14"/>
      <c r="J418" s="12" t="s">
        <v>84</v>
      </c>
      <c r="K418" s="15">
        <v>44503</v>
      </c>
      <c r="L418" s="14"/>
      <c r="M418" s="12" t="s">
        <v>26</v>
      </c>
      <c r="N418" s="12" t="s">
        <v>26</v>
      </c>
      <c r="O418" s="14"/>
      <c r="P418" s="14"/>
      <c r="Q418" s="14"/>
      <c r="R418" s="14"/>
      <c r="S418" s="14"/>
      <c r="T418" s="14"/>
    </row>
    <row r="419" spans="1:20" ht="19.5" customHeight="1">
      <c r="A419" s="11">
        <v>44503.388516481486</v>
      </c>
      <c r="B419" s="12" t="s">
        <v>328</v>
      </c>
      <c r="C419" s="12" t="s">
        <v>27</v>
      </c>
      <c r="D419" s="13" t="s">
        <v>65</v>
      </c>
      <c r="E419" s="12" t="s">
        <v>66</v>
      </c>
      <c r="F419" s="12" t="s">
        <v>20</v>
      </c>
      <c r="G419" s="12" t="s">
        <v>44</v>
      </c>
      <c r="H419" s="12" t="s">
        <v>1078</v>
      </c>
      <c r="I419" s="12" t="s">
        <v>1079</v>
      </c>
      <c r="J419" s="12" t="s">
        <v>48</v>
      </c>
      <c r="K419" s="15">
        <v>44504</v>
      </c>
      <c r="L419" s="14"/>
      <c r="M419" s="12" t="s">
        <v>26</v>
      </c>
      <c r="N419" s="12" t="s">
        <v>26</v>
      </c>
      <c r="O419" s="14"/>
      <c r="P419" s="14"/>
      <c r="Q419" s="14"/>
      <c r="R419" s="14"/>
      <c r="S419" s="14"/>
      <c r="T419" s="14"/>
    </row>
    <row r="420" spans="1:20" ht="21" customHeight="1">
      <c r="A420" s="11">
        <v>44503.558242638886</v>
      </c>
      <c r="B420" s="12" t="s">
        <v>74</v>
      </c>
      <c r="C420" s="12" t="s">
        <v>27</v>
      </c>
      <c r="D420" s="13" t="s">
        <v>823</v>
      </c>
      <c r="E420" s="12" t="s">
        <v>1080</v>
      </c>
      <c r="F420" s="12" t="s">
        <v>298</v>
      </c>
      <c r="G420" s="12" t="s">
        <v>78</v>
      </c>
      <c r="H420" s="12" t="s">
        <v>1081</v>
      </c>
      <c r="I420" s="17" t="s">
        <v>1082</v>
      </c>
      <c r="J420" s="12" t="s">
        <v>84</v>
      </c>
      <c r="K420" s="15">
        <v>44504</v>
      </c>
      <c r="L420" s="14"/>
      <c r="M420" s="12" t="s">
        <v>26</v>
      </c>
      <c r="N420" s="12" t="s">
        <v>26</v>
      </c>
      <c r="O420" s="14"/>
      <c r="P420" s="14"/>
      <c r="Q420" s="14"/>
      <c r="R420" s="14"/>
      <c r="S420" s="14"/>
      <c r="T420" s="14"/>
    </row>
    <row r="421" spans="1:20" ht="18.75" customHeight="1">
      <c r="A421" s="11">
        <v>44503.602694930552</v>
      </c>
      <c r="B421" s="12" t="s">
        <v>16</v>
      </c>
      <c r="C421" s="12" t="s">
        <v>27</v>
      </c>
      <c r="D421" s="13" t="s">
        <v>912</v>
      </c>
      <c r="E421" s="12" t="s">
        <v>939</v>
      </c>
      <c r="F421" s="12" t="s">
        <v>77</v>
      </c>
      <c r="G421" s="12" t="s">
        <v>44</v>
      </c>
      <c r="H421" s="12" t="s">
        <v>1083</v>
      </c>
      <c r="I421" s="16" t="s">
        <v>1084</v>
      </c>
      <c r="J421" s="12" t="s">
        <v>84</v>
      </c>
      <c r="K421" s="15">
        <v>44515</v>
      </c>
      <c r="L421" s="14"/>
      <c r="M421" s="12" t="s">
        <v>26</v>
      </c>
      <c r="N421" s="12" t="s">
        <v>26</v>
      </c>
      <c r="O421" s="14"/>
      <c r="P421" s="14"/>
      <c r="Q421" s="14"/>
      <c r="R421" s="14"/>
      <c r="S421" s="14"/>
      <c r="T421" s="14"/>
    </row>
    <row r="422" spans="1:20" ht="19.5" customHeight="1">
      <c r="A422" s="11">
        <v>44503.708004664353</v>
      </c>
      <c r="B422" s="12" t="s">
        <v>74</v>
      </c>
      <c r="C422" s="12" t="s">
        <v>27</v>
      </c>
      <c r="D422" s="13" t="s">
        <v>18</v>
      </c>
      <c r="E422" s="12" t="s">
        <v>183</v>
      </c>
      <c r="F422" s="12" t="s">
        <v>489</v>
      </c>
      <c r="G422" s="12" t="s">
        <v>44</v>
      </c>
      <c r="H422" s="12" t="s">
        <v>1085</v>
      </c>
      <c r="I422" s="14"/>
      <c r="J422" s="12" t="s">
        <v>68</v>
      </c>
      <c r="K422" s="15">
        <v>44503</v>
      </c>
      <c r="L422" s="14"/>
      <c r="M422" s="12" t="s">
        <v>26</v>
      </c>
      <c r="N422" s="12" t="s">
        <v>26</v>
      </c>
      <c r="O422" s="14"/>
      <c r="P422" s="14"/>
      <c r="Q422" s="14"/>
      <c r="R422" s="14"/>
      <c r="S422" s="14"/>
      <c r="T422" s="14"/>
    </row>
    <row r="423" spans="1:20" ht="18.75" customHeight="1">
      <c r="A423" s="11">
        <v>44503.709457511577</v>
      </c>
      <c r="B423" s="12" t="s">
        <v>16</v>
      </c>
      <c r="C423" s="12" t="s">
        <v>27</v>
      </c>
      <c r="D423" s="13" t="s">
        <v>18</v>
      </c>
      <c r="E423" s="12" t="s">
        <v>453</v>
      </c>
      <c r="F423" s="12" t="s">
        <v>61</v>
      </c>
      <c r="G423" s="12" t="s">
        <v>44</v>
      </c>
      <c r="H423" s="12" t="s">
        <v>1086</v>
      </c>
      <c r="I423" s="14"/>
      <c r="J423" s="12" t="s">
        <v>46</v>
      </c>
      <c r="K423" s="15">
        <v>44504</v>
      </c>
      <c r="L423" s="14"/>
      <c r="M423" s="12" t="s">
        <v>26</v>
      </c>
      <c r="N423" s="12" t="s">
        <v>26</v>
      </c>
      <c r="O423" s="14"/>
      <c r="P423" s="14"/>
      <c r="Q423" s="14"/>
      <c r="R423" s="14"/>
      <c r="S423" s="14"/>
      <c r="T423" s="14"/>
    </row>
    <row r="424" spans="1:20" ht="21" customHeight="1">
      <c r="A424" s="11">
        <v>44504.422919756944</v>
      </c>
      <c r="B424" s="12" t="s">
        <v>16</v>
      </c>
      <c r="C424" s="12" t="s">
        <v>27</v>
      </c>
      <c r="D424" s="13" t="s">
        <v>18</v>
      </c>
      <c r="E424" s="12" t="s">
        <v>453</v>
      </c>
      <c r="F424" s="12" t="s">
        <v>61</v>
      </c>
      <c r="G424" s="12" t="s">
        <v>21</v>
      </c>
      <c r="H424" s="12" t="s">
        <v>1087</v>
      </c>
      <c r="I424" s="14"/>
      <c r="J424" s="12" t="s">
        <v>46</v>
      </c>
      <c r="K424" s="15">
        <v>44504</v>
      </c>
      <c r="L424" s="14"/>
      <c r="M424" s="12" t="s">
        <v>26</v>
      </c>
      <c r="N424" s="12" t="s">
        <v>26</v>
      </c>
      <c r="O424" s="14"/>
      <c r="P424" s="14"/>
      <c r="Q424" s="14"/>
      <c r="R424" s="14"/>
      <c r="S424" s="14"/>
      <c r="T424" s="14"/>
    </row>
    <row r="425" spans="1:20" ht="20.25" customHeight="1">
      <c r="A425" s="11">
        <v>44504.652147106477</v>
      </c>
      <c r="B425" s="12" t="s">
        <v>108</v>
      </c>
      <c r="C425" s="12" t="s">
        <v>27</v>
      </c>
      <c r="D425" s="13" t="s">
        <v>53</v>
      </c>
      <c r="E425" s="12" t="s">
        <v>210</v>
      </c>
      <c r="F425" s="12" t="s">
        <v>55</v>
      </c>
      <c r="G425" s="12" t="s">
        <v>78</v>
      </c>
      <c r="H425" s="12" t="s">
        <v>1088</v>
      </c>
      <c r="I425" s="14"/>
      <c r="J425" s="12" t="s">
        <v>68</v>
      </c>
      <c r="K425" s="15">
        <v>44505</v>
      </c>
      <c r="L425" s="12" t="s">
        <v>488</v>
      </c>
      <c r="M425" s="12" t="s">
        <v>26</v>
      </c>
      <c r="N425" s="12" t="s">
        <v>26</v>
      </c>
      <c r="O425" s="14"/>
      <c r="P425" s="14"/>
      <c r="Q425" s="14"/>
      <c r="R425" s="14"/>
      <c r="S425" s="14"/>
      <c r="T425" s="14"/>
    </row>
    <row r="426" spans="1:20" ht="21" customHeight="1">
      <c r="A426" s="11">
        <v>44505.480270844906</v>
      </c>
      <c r="B426" s="12" t="s">
        <v>16</v>
      </c>
      <c r="C426" s="12" t="s">
        <v>27</v>
      </c>
      <c r="D426" s="13" t="s">
        <v>18</v>
      </c>
      <c r="E426" s="12" t="s">
        <v>1089</v>
      </c>
      <c r="F426" s="12" t="s">
        <v>61</v>
      </c>
      <c r="G426" s="12" t="s">
        <v>44</v>
      </c>
      <c r="H426" s="12" t="s">
        <v>1090</v>
      </c>
      <c r="I426" s="14"/>
      <c r="J426" s="12" t="s">
        <v>213</v>
      </c>
      <c r="K426" s="15">
        <v>44505</v>
      </c>
      <c r="L426" s="12" t="s">
        <v>604</v>
      </c>
      <c r="M426" s="12" t="s">
        <v>26</v>
      </c>
      <c r="N426" s="12" t="s">
        <v>26</v>
      </c>
      <c r="O426" s="14"/>
      <c r="P426" s="14"/>
      <c r="Q426" s="14"/>
      <c r="R426" s="14"/>
      <c r="S426" s="14"/>
      <c r="T426" s="14"/>
    </row>
    <row r="427" spans="1:20" ht="20.25" customHeight="1">
      <c r="A427" s="11">
        <v>44505.598899872683</v>
      </c>
      <c r="B427" s="12" t="s">
        <v>74</v>
      </c>
      <c r="C427" s="12" t="s">
        <v>27</v>
      </c>
      <c r="D427" s="13" t="s">
        <v>18</v>
      </c>
      <c r="E427" s="12" t="s">
        <v>1091</v>
      </c>
      <c r="F427" s="12" t="s">
        <v>111</v>
      </c>
      <c r="G427" s="12" t="s">
        <v>78</v>
      </c>
      <c r="H427" s="12" t="s">
        <v>1092</v>
      </c>
      <c r="I427" s="12" t="s">
        <v>1093</v>
      </c>
      <c r="J427" s="12" t="s">
        <v>68</v>
      </c>
      <c r="K427" s="15">
        <v>44505</v>
      </c>
      <c r="L427" s="14"/>
      <c r="M427" s="12" t="s">
        <v>26</v>
      </c>
      <c r="N427" s="12" t="s">
        <v>26</v>
      </c>
      <c r="O427" s="14"/>
      <c r="P427" s="14"/>
      <c r="Q427" s="14"/>
      <c r="R427" s="14"/>
      <c r="S427" s="14"/>
      <c r="T427" s="14"/>
    </row>
    <row r="428" spans="1:20" ht="20.25" customHeight="1">
      <c r="A428" s="11">
        <v>44505.609220393519</v>
      </c>
      <c r="B428" s="12" t="s">
        <v>16</v>
      </c>
      <c r="C428" s="12" t="s">
        <v>27</v>
      </c>
      <c r="D428" s="13" t="s">
        <v>18</v>
      </c>
      <c r="E428" s="12" t="s">
        <v>183</v>
      </c>
      <c r="F428" s="12" t="s">
        <v>489</v>
      </c>
      <c r="G428" s="12" t="s">
        <v>44</v>
      </c>
      <c r="H428" s="12" t="s">
        <v>1094</v>
      </c>
      <c r="I428" s="14"/>
      <c r="J428" s="12" t="s">
        <v>68</v>
      </c>
      <c r="K428" s="15">
        <v>44505</v>
      </c>
      <c r="L428" s="14"/>
      <c r="M428" s="12" t="s">
        <v>26</v>
      </c>
      <c r="N428" s="12" t="s">
        <v>26</v>
      </c>
      <c r="O428" s="14"/>
      <c r="P428" s="14"/>
      <c r="Q428" s="14"/>
      <c r="R428" s="14"/>
      <c r="S428" s="14"/>
      <c r="T428" s="14"/>
    </row>
    <row r="429" spans="1:20" ht="18.75" customHeight="1">
      <c r="A429" s="11">
        <v>44505.644488460646</v>
      </c>
      <c r="B429" s="12" t="s">
        <v>328</v>
      </c>
      <c r="C429" s="12" t="s">
        <v>27</v>
      </c>
      <c r="D429" s="13" t="s">
        <v>18</v>
      </c>
      <c r="E429" s="12" t="s">
        <v>1095</v>
      </c>
      <c r="F429" s="12" t="s">
        <v>1096</v>
      </c>
      <c r="G429" s="12" t="s">
        <v>44</v>
      </c>
      <c r="H429" s="12" t="s">
        <v>1097</v>
      </c>
      <c r="I429" s="16" t="s">
        <v>1098</v>
      </c>
      <c r="J429" s="12" t="s">
        <v>161</v>
      </c>
      <c r="K429" s="15">
        <v>44519</v>
      </c>
      <c r="L429" s="14"/>
      <c r="M429" s="12" t="s">
        <v>26</v>
      </c>
      <c r="N429" s="12" t="s">
        <v>26</v>
      </c>
      <c r="O429" s="14"/>
      <c r="P429" s="14"/>
      <c r="Q429" s="14"/>
      <c r="R429" s="14"/>
      <c r="S429" s="14"/>
      <c r="T429" s="14"/>
    </row>
    <row r="430" spans="1:20" ht="19.5" customHeight="1">
      <c r="A430" s="11">
        <v>44508.489171956018</v>
      </c>
      <c r="B430" s="12" t="s">
        <v>328</v>
      </c>
      <c r="C430" s="12" t="s">
        <v>27</v>
      </c>
      <c r="D430" s="13" t="s">
        <v>1099</v>
      </c>
      <c r="E430" s="12" t="s">
        <v>1100</v>
      </c>
      <c r="F430" s="12" t="s">
        <v>37</v>
      </c>
      <c r="G430" s="12" t="s">
        <v>44</v>
      </c>
      <c r="H430" s="12" t="s">
        <v>1101</v>
      </c>
      <c r="I430" s="16" t="s">
        <v>1102</v>
      </c>
      <c r="J430" s="12" t="s">
        <v>46</v>
      </c>
      <c r="K430" s="15">
        <v>44530</v>
      </c>
      <c r="L430" s="12" t="s">
        <v>32</v>
      </c>
      <c r="M430" s="12" t="s">
        <v>26</v>
      </c>
      <c r="N430" s="12" t="s">
        <v>26</v>
      </c>
      <c r="O430" s="14"/>
      <c r="P430" s="14"/>
      <c r="Q430" s="14"/>
      <c r="R430" s="14"/>
      <c r="S430" s="14"/>
      <c r="T430" s="14"/>
    </row>
    <row r="431" spans="1:20" ht="19.5" customHeight="1">
      <c r="A431" s="11">
        <v>44508.579463078699</v>
      </c>
      <c r="B431" s="12" t="s">
        <v>328</v>
      </c>
      <c r="C431" s="12" t="s">
        <v>27</v>
      </c>
      <c r="D431" s="13" t="s">
        <v>142</v>
      </c>
      <c r="E431" s="12" t="s">
        <v>1103</v>
      </c>
      <c r="F431" s="12" t="s">
        <v>37</v>
      </c>
      <c r="G431" s="12" t="s">
        <v>21</v>
      </c>
      <c r="H431" s="12" t="s">
        <v>1104</v>
      </c>
      <c r="I431" s="14"/>
      <c r="J431" s="12" t="s">
        <v>161</v>
      </c>
      <c r="K431" s="15">
        <v>44510</v>
      </c>
      <c r="L431" s="12" t="s">
        <v>69</v>
      </c>
      <c r="M431" s="12" t="s">
        <v>26</v>
      </c>
      <c r="N431" s="12" t="s">
        <v>26</v>
      </c>
      <c r="O431" s="14"/>
      <c r="P431" s="14"/>
      <c r="Q431" s="14"/>
      <c r="R431" s="14"/>
      <c r="S431" s="14"/>
      <c r="T431" s="14"/>
    </row>
    <row r="432" spans="1:20" ht="21" customHeight="1">
      <c r="A432" s="11">
        <v>44508.639686157403</v>
      </c>
      <c r="B432" s="12" t="s">
        <v>74</v>
      </c>
      <c r="C432" s="12" t="s">
        <v>27</v>
      </c>
      <c r="D432" s="13" t="s">
        <v>351</v>
      </c>
      <c r="E432" s="12" t="s">
        <v>352</v>
      </c>
      <c r="F432" s="12" t="s">
        <v>298</v>
      </c>
      <c r="G432" s="12" t="s">
        <v>78</v>
      </c>
      <c r="H432" s="12" t="s">
        <v>1105</v>
      </c>
      <c r="I432" s="17" t="s">
        <v>1106</v>
      </c>
      <c r="J432" s="12" t="s">
        <v>84</v>
      </c>
      <c r="K432" s="15">
        <v>44516</v>
      </c>
      <c r="L432" s="14"/>
      <c r="M432" s="12" t="s">
        <v>26</v>
      </c>
      <c r="N432" s="12" t="s">
        <v>26</v>
      </c>
      <c r="O432" s="14"/>
      <c r="P432" s="14"/>
      <c r="Q432" s="14"/>
      <c r="R432" s="14"/>
      <c r="S432" s="14"/>
      <c r="T432" s="14"/>
    </row>
    <row r="433" spans="1:20" ht="20.25" customHeight="1">
      <c r="A433" s="11">
        <v>44509.375443541663</v>
      </c>
      <c r="B433" s="12" t="s">
        <v>328</v>
      </c>
      <c r="C433" s="12" t="s">
        <v>27</v>
      </c>
      <c r="D433" s="13" t="s">
        <v>71</v>
      </c>
      <c r="E433" s="12" t="s">
        <v>29</v>
      </c>
      <c r="F433" s="12" t="s">
        <v>55</v>
      </c>
      <c r="G433" s="12" t="s">
        <v>44</v>
      </c>
      <c r="H433" s="12" t="s">
        <v>1107</v>
      </c>
      <c r="I433" s="16" t="s">
        <v>1108</v>
      </c>
      <c r="J433" s="12" t="s">
        <v>1109</v>
      </c>
      <c r="K433" s="15">
        <v>44510</v>
      </c>
      <c r="L433" s="12" t="s">
        <v>32</v>
      </c>
      <c r="M433" s="12" t="s">
        <v>26</v>
      </c>
      <c r="N433" s="12" t="s">
        <v>26</v>
      </c>
      <c r="O433" s="14"/>
      <c r="P433" s="14"/>
      <c r="Q433" s="14"/>
      <c r="R433" s="14"/>
      <c r="S433" s="14"/>
      <c r="T433" s="14"/>
    </row>
    <row r="434" spans="1:20" ht="19.5" customHeight="1">
      <c r="A434" s="11">
        <v>44509.510104363428</v>
      </c>
      <c r="B434" s="12" t="s">
        <v>74</v>
      </c>
      <c r="C434" s="12" t="s">
        <v>27</v>
      </c>
      <c r="D434" s="13" t="s">
        <v>88</v>
      </c>
      <c r="E434" s="12" t="s">
        <v>1110</v>
      </c>
      <c r="F434" s="12" t="s">
        <v>43</v>
      </c>
      <c r="G434" s="12" t="s">
        <v>78</v>
      </c>
      <c r="H434" s="12" t="s">
        <v>1111</v>
      </c>
      <c r="I434" s="12" t="s">
        <v>1112</v>
      </c>
      <c r="J434" s="12" t="s">
        <v>68</v>
      </c>
      <c r="K434" s="15">
        <v>44510</v>
      </c>
      <c r="L434" s="12" t="s">
        <v>69</v>
      </c>
      <c r="M434" s="12" t="s">
        <v>26</v>
      </c>
      <c r="N434" s="12" t="s">
        <v>26</v>
      </c>
      <c r="O434" s="14"/>
      <c r="P434" s="14"/>
      <c r="Q434" s="14"/>
      <c r="R434" s="14"/>
      <c r="S434" s="14"/>
      <c r="T434" s="14"/>
    </row>
    <row r="435" spans="1:20" ht="18.75" customHeight="1">
      <c r="A435" s="11">
        <v>44510.385198923614</v>
      </c>
      <c r="B435" s="12" t="s">
        <v>74</v>
      </c>
      <c r="C435" s="12" t="s">
        <v>17</v>
      </c>
      <c r="D435" s="13" t="s">
        <v>844</v>
      </c>
      <c r="E435" s="12" t="s">
        <v>950</v>
      </c>
      <c r="F435" s="12" t="s">
        <v>298</v>
      </c>
      <c r="G435" s="12" t="s">
        <v>293</v>
      </c>
      <c r="H435" s="12" t="s">
        <v>1113</v>
      </c>
      <c r="I435" s="17" t="s">
        <v>1114</v>
      </c>
      <c r="J435" s="12" t="s">
        <v>1115</v>
      </c>
      <c r="K435" s="15">
        <v>44510</v>
      </c>
      <c r="L435" s="12" t="s">
        <v>32</v>
      </c>
      <c r="M435" s="12" t="s">
        <v>26</v>
      </c>
      <c r="N435" s="12" t="s">
        <v>26</v>
      </c>
      <c r="O435" s="14"/>
      <c r="P435" s="14"/>
      <c r="Q435" s="14"/>
      <c r="R435" s="14"/>
      <c r="S435" s="14"/>
      <c r="T435" s="14"/>
    </row>
    <row r="436" spans="1:20" ht="18" customHeight="1">
      <c r="A436" s="11">
        <v>44511.343102893516</v>
      </c>
      <c r="B436" s="12" t="s">
        <v>16</v>
      </c>
      <c r="C436" s="12" t="s">
        <v>27</v>
      </c>
      <c r="D436" s="13" t="s">
        <v>612</v>
      </c>
      <c r="E436" s="12" t="s">
        <v>607</v>
      </c>
      <c r="F436" s="12" t="s">
        <v>282</v>
      </c>
      <c r="G436" s="12" t="s">
        <v>21</v>
      </c>
      <c r="H436" s="12" t="s">
        <v>1116</v>
      </c>
      <c r="I436" s="16" t="s">
        <v>1117</v>
      </c>
      <c r="J436" s="12" t="s">
        <v>68</v>
      </c>
      <c r="K436" s="15">
        <v>44517</v>
      </c>
      <c r="L436" s="12" t="s">
        <v>25</v>
      </c>
      <c r="M436" s="12" t="s">
        <v>26</v>
      </c>
      <c r="N436" s="12" t="s">
        <v>26</v>
      </c>
      <c r="O436" s="14"/>
      <c r="P436" s="14"/>
      <c r="Q436" s="14"/>
      <c r="R436" s="14"/>
      <c r="S436" s="14"/>
      <c r="T436" s="14"/>
    </row>
    <row r="437" spans="1:20" ht="21" customHeight="1">
      <c r="A437" s="11">
        <v>44511.399140520836</v>
      </c>
      <c r="B437" s="12" t="s">
        <v>108</v>
      </c>
      <c r="C437" s="12" t="s">
        <v>27</v>
      </c>
      <c r="D437" s="13" t="s">
        <v>612</v>
      </c>
      <c r="E437" s="12" t="s">
        <v>607</v>
      </c>
      <c r="F437" s="12" t="s">
        <v>282</v>
      </c>
      <c r="G437" s="12" t="s">
        <v>1118</v>
      </c>
      <c r="H437" s="12" t="s">
        <v>1119</v>
      </c>
      <c r="I437" s="14"/>
      <c r="J437" s="12" t="s">
        <v>84</v>
      </c>
      <c r="K437" s="15">
        <v>44524</v>
      </c>
      <c r="L437" s="12" t="s">
        <v>25</v>
      </c>
      <c r="M437" s="12" t="s">
        <v>26</v>
      </c>
      <c r="N437" s="12" t="s">
        <v>26</v>
      </c>
      <c r="O437" s="14"/>
      <c r="P437" s="14"/>
      <c r="Q437" s="14"/>
      <c r="R437" s="14"/>
      <c r="S437" s="14"/>
      <c r="T437" s="14"/>
    </row>
    <row r="438" spans="1:20" ht="19.5" customHeight="1">
      <c r="A438" s="11">
        <v>44511.408315613429</v>
      </c>
      <c r="B438" s="12" t="s">
        <v>108</v>
      </c>
      <c r="C438" s="12" t="s">
        <v>27</v>
      </c>
      <c r="D438" s="13" t="s">
        <v>18</v>
      </c>
      <c r="E438" s="12" t="s">
        <v>1120</v>
      </c>
      <c r="F438" s="12" t="s">
        <v>442</v>
      </c>
      <c r="G438" s="12" t="s">
        <v>38</v>
      </c>
      <c r="H438" s="12" t="s">
        <v>1121</v>
      </c>
      <c r="I438" s="14"/>
      <c r="J438" s="12" t="s">
        <v>40</v>
      </c>
      <c r="K438" s="15">
        <v>44510</v>
      </c>
      <c r="L438" s="14"/>
      <c r="M438" s="12" t="s">
        <v>26</v>
      </c>
      <c r="N438" s="12" t="s">
        <v>26</v>
      </c>
      <c r="O438" s="14"/>
      <c r="P438" s="14"/>
      <c r="Q438" s="14"/>
      <c r="R438" s="14"/>
      <c r="S438" s="14"/>
      <c r="T438" s="14"/>
    </row>
    <row r="439" spans="1:20" ht="18.75" customHeight="1">
      <c r="A439" s="11">
        <v>44511.411212766208</v>
      </c>
      <c r="B439" s="12" t="s">
        <v>108</v>
      </c>
      <c r="C439" s="12" t="s">
        <v>27</v>
      </c>
      <c r="D439" s="13" t="s">
        <v>18</v>
      </c>
      <c r="E439" s="12" t="s">
        <v>795</v>
      </c>
      <c r="F439" s="12" t="s">
        <v>43</v>
      </c>
      <c r="G439" s="12" t="s">
        <v>1122</v>
      </c>
      <c r="H439" s="12" t="s">
        <v>1123</v>
      </c>
      <c r="I439" s="14"/>
      <c r="J439" s="12" t="s">
        <v>68</v>
      </c>
      <c r="K439" s="15">
        <v>44511</v>
      </c>
      <c r="L439" s="14"/>
      <c r="M439" s="12" t="s">
        <v>26</v>
      </c>
      <c r="N439" s="12" t="s">
        <v>26</v>
      </c>
      <c r="O439" s="14"/>
      <c r="P439" s="14"/>
      <c r="Q439" s="14"/>
      <c r="R439" s="14"/>
      <c r="S439" s="14"/>
      <c r="T439" s="14"/>
    </row>
    <row r="440" spans="1:20" ht="20.25" customHeight="1">
      <c r="A440" s="11">
        <v>44511.412582141202</v>
      </c>
      <c r="B440" s="12" t="s">
        <v>108</v>
      </c>
      <c r="C440" s="12" t="s">
        <v>27</v>
      </c>
      <c r="D440" s="13" t="s">
        <v>18</v>
      </c>
      <c r="E440" s="12" t="s">
        <v>1124</v>
      </c>
      <c r="F440" s="12" t="s">
        <v>282</v>
      </c>
      <c r="G440" s="12" t="s">
        <v>293</v>
      </c>
      <c r="H440" s="12" t="s">
        <v>1125</v>
      </c>
      <c r="I440" s="14"/>
      <c r="J440" s="12" t="s">
        <v>187</v>
      </c>
      <c r="K440" s="15">
        <v>44508</v>
      </c>
      <c r="L440" s="14"/>
      <c r="M440" s="12" t="s">
        <v>26</v>
      </c>
      <c r="N440" s="12" t="s">
        <v>26</v>
      </c>
      <c r="O440" s="14"/>
      <c r="P440" s="14"/>
      <c r="Q440" s="14"/>
      <c r="R440" s="14"/>
      <c r="S440" s="14"/>
      <c r="T440" s="14"/>
    </row>
    <row r="441" spans="1:20" ht="18.75" customHeight="1">
      <c r="A441" s="11">
        <v>44511.413963402782</v>
      </c>
      <c r="B441" s="12" t="s">
        <v>108</v>
      </c>
      <c r="C441" s="12" t="s">
        <v>27</v>
      </c>
      <c r="D441" s="13" t="s">
        <v>18</v>
      </c>
      <c r="E441" s="12" t="s">
        <v>506</v>
      </c>
      <c r="F441" s="12" t="s">
        <v>282</v>
      </c>
      <c r="G441" s="12" t="s">
        <v>78</v>
      </c>
      <c r="H441" s="12" t="s">
        <v>1126</v>
      </c>
      <c r="I441" s="14"/>
      <c r="J441" s="12" t="s">
        <v>84</v>
      </c>
      <c r="K441" s="15">
        <v>44511</v>
      </c>
      <c r="L441" s="14"/>
      <c r="M441" s="12" t="s">
        <v>26</v>
      </c>
      <c r="N441" s="12" t="s">
        <v>26</v>
      </c>
      <c r="O441" s="14"/>
      <c r="P441" s="14"/>
      <c r="Q441" s="14"/>
      <c r="R441" s="14"/>
      <c r="S441" s="14"/>
      <c r="T441" s="14"/>
    </row>
    <row r="442" spans="1:20" ht="18" customHeight="1">
      <c r="A442" s="11">
        <v>44511.415098842597</v>
      </c>
      <c r="B442" s="12" t="s">
        <v>108</v>
      </c>
      <c r="C442" s="12" t="s">
        <v>27</v>
      </c>
      <c r="D442" s="13" t="s">
        <v>18</v>
      </c>
      <c r="E442" s="12" t="s">
        <v>16</v>
      </c>
      <c r="F442" s="12" t="s">
        <v>20</v>
      </c>
      <c r="G442" s="12" t="s">
        <v>293</v>
      </c>
      <c r="H442" s="12" t="s">
        <v>1127</v>
      </c>
      <c r="I442" s="14"/>
      <c r="J442" s="12" t="s">
        <v>68</v>
      </c>
      <c r="K442" s="15">
        <v>44512</v>
      </c>
      <c r="L442" s="14"/>
      <c r="M442" s="12" t="s">
        <v>26</v>
      </c>
      <c r="N442" s="12" t="s">
        <v>26</v>
      </c>
      <c r="O442" s="14"/>
      <c r="P442" s="14"/>
      <c r="Q442" s="14"/>
      <c r="R442" s="14"/>
      <c r="S442" s="14"/>
      <c r="T442" s="14"/>
    </row>
    <row r="443" spans="1:20" ht="21" customHeight="1">
      <c r="A443" s="11">
        <v>44511.98425105324</v>
      </c>
      <c r="B443" s="12" t="s">
        <v>108</v>
      </c>
      <c r="C443" s="12" t="s">
        <v>27</v>
      </c>
      <c r="D443" s="13" t="s">
        <v>612</v>
      </c>
      <c r="E443" s="12" t="s">
        <v>607</v>
      </c>
      <c r="F443" s="12" t="s">
        <v>282</v>
      </c>
      <c r="G443" s="12" t="s">
        <v>78</v>
      </c>
      <c r="H443" s="12" t="s">
        <v>1128</v>
      </c>
      <c r="I443" s="12" t="s">
        <v>1129</v>
      </c>
      <c r="J443" s="12" t="s">
        <v>84</v>
      </c>
      <c r="K443" s="15">
        <v>44512</v>
      </c>
      <c r="L443" s="12" t="s">
        <v>25</v>
      </c>
      <c r="M443" s="12" t="s">
        <v>26</v>
      </c>
      <c r="N443" s="12" t="s">
        <v>26</v>
      </c>
      <c r="O443" s="14"/>
      <c r="P443" s="14"/>
      <c r="Q443" s="14"/>
      <c r="R443" s="14"/>
      <c r="S443" s="14"/>
      <c r="T443" s="14"/>
    </row>
    <row r="444" spans="1:20" ht="18.75" customHeight="1">
      <c r="A444" s="11">
        <v>44512.431111562502</v>
      </c>
      <c r="B444" s="12" t="s">
        <v>108</v>
      </c>
      <c r="C444" s="12" t="s">
        <v>17</v>
      </c>
      <c r="D444" s="13" t="s">
        <v>612</v>
      </c>
      <c r="E444" s="12" t="s">
        <v>1130</v>
      </c>
      <c r="F444" s="12" t="s">
        <v>282</v>
      </c>
      <c r="G444" s="12" t="s">
        <v>1118</v>
      </c>
      <c r="H444" s="12" t="s">
        <v>1131</v>
      </c>
      <c r="I444" s="14"/>
      <c r="J444" s="12" t="s">
        <v>84</v>
      </c>
      <c r="K444" s="15">
        <v>44525</v>
      </c>
      <c r="L444" s="12" t="s">
        <v>25</v>
      </c>
      <c r="M444" s="12" t="s">
        <v>26</v>
      </c>
      <c r="N444" s="12" t="s">
        <v>26</v>
      </c>
      <c r="O444" s="14"/>
      <c r="P444" s="14"/>
      <c r="Q444" s="14"/>
      <c r="R444" s="14"/>
      <c r="S444" s="14"/>
      <c r="T444" s="14"/>
    </row>
    <row r="445" spans="1:20" ht="19.5" customHeight="1">
      <c r="A445" s="11">
        <v>44512.5743587037</v>
      </c>
      <c r="B445" s="12" t="s">
        <v>108</v>
      </c>
      <c r="C445" s="12" t="s">
        <v>17</v>
      </c>
      <c r="D445" s="13" t="s">
        <v>348</v>
      </c>
      <c r="E445" s="12" t="s">
        <v>231</v>
      </c>
      <c r="F445" s="12" t="s">
        <v>43</v>
      </c>
      <c r="G445" s="12" t="s">
        <v>200</v>
      </c>
      <c r="H445" s="12" t="s">
        <v>1132</v>
      </c>
      <c r="I445" s="14"/>
      <c r="J445" s="12" t="s">
        <v>84</v>
      </c>
      <c r="K445" s="15">
        <v>44516</v>
      </c>
      <c r="L445" s="14"/>
      <c r="M445" s="12" t="s">
        <v>26</v>
      </c>
      <c r="N445" s="12" t="s">
        <v>26</v>
      </c>
      <c r="O445" s="14"/>
      <c r="P445" s="14"/>
      <c r="Q445" s="14"/>
      <c r="R445" s="14"/>
      <c r="S445" s="14"/>
      <c r="T445" s="14"/>
    </row>
    <row r="446" spans="1:20" ht="20.25" customHeight="1">
      <c r="A446" s="11">
        <v>44512.645694016202</v>
      </c>
      <c r="B446" s="12" t="s">
        <v>74</v>
      </c>
      <c r="C446" s="12" t="s">
        <v>27</v>
      </c>
      <c r="D446" s="13" t="s">
        <v>844</v>
      </c>
      <c r="E446" s="12" t="s">
        <v>950</v>
      </c>
      <c r="F446" s="12" t="s">
        <v>298</v>
      </c>
      <c r="G446" s="12" t="s">
        <v>78</v>
      </c>
      <c r="H446" s="12" t="s">
        <v>1133</v>
      </c>
      <c r="I446" s="16" t="s">
        <v>1134</v>
      </c>
      <c r="J446" s="12" t="s">
        <v>84</v>
      </c>
      <c r="K446" s="15">
        <v>44512</v>
      </c>
      <c r="L446" s="12" t="s">
        <v>32</v>
      </c>
      <c r="M446" s="12" t="s">
        <v>26</v>
      </c>
      <c r="N446" s="12" t="s">
        <v>26</v>
      </c>
      <c r="O446" s="14"/>
      <c r="P446" s="14"/>
      <c r="Q446" s="14"/>
      <c r="R446" s="14"/>
      <c r="S446" s="14"/>
      <c r="T446" s="14"/>
    </row>
    <row r="447" spans="1:20" ht="18.75" customHeight="1">
      <c r="A447" s="11">
        <v>44516.56069431713</v>
      </c>
      <c r="B447" s="12" t="s">
        <v>328</v>
      </c>
      <c r="C447" s="12" t="s">
        <v>34</v>
      </c>
      <c r="D447" s="13" t="s">
        <v>18</v>
      </c>
      <c r="E447" s="12" t="s">
        <v>892</v>
      </c>
      <c r="F447" s="12" t="s">
        <v>20</v>
      </c>
      <c r="G447" s="12" t="s">
        <v>44</v>
      </c>
      <c r="H447" s="12" t="s">
        <v>1135</v>
      </c>
      <c r="I447" s="14"/>
      <c r="J447" s="12" t="s">
        <v>84</v>
      </c>
      <c r="K447" s="15">
        <v>44519</v>
      </c>
      <c r="L447" s="14"/>
      <c r="M447" s="12" t="s">
        <v>26</v>
      </c>
      <c r="N447" s="12" t="s">
        <v>26</v>
      </c>
      <c r="O447" s="14"/>
      <c r="P447" s="14"/>
      <c r="Q447" s="14"/>
      <c r="R447" s="14"/>
      <c r="S447" s="14"/>
      <c r="T447" s="14"/>
    </row>
    <row r="448" spans="1:20" ht="19.5" customHeight="1">
      <c r="A448" s="11">
        <v>44516.561288622688</v>
      </c>
      <c r="B448" s="12" t="s">
        <v>328</v>
      </c>
      <c r="C448" s="12" t="s">
        <v>27</v>
      </c>
      <c r="D448" s="13" t="s">
        <v>18</v>
      </c>
      <c r="E448" s="12" t="s">
        <v>892</v>
      </c>
      <c r="F448" s="12" t="s">
        <v>20</v>
      </c>
      <c r="G448" s="12" t="s">
        <v>44</v>
      </c>
      <c r="H448" s="12" t="s">
        <v>1136</v>
      </c>
      <c r="I448" s="14"/>
      <c r="J448" s="12" t="s">
        <v>213</v>
      </c>
      <c r="K448" s="15">
        <v>44517</v>
      </c>
      <c r="L448" s="14"/>
      <c r="M448" s="12" t="s">
        <v>26</v>
      </c>
      <c r="N448" s="12" t="s">
        <v>26</v>
      </c>
      <c r="O448" s="14"/>
      <c r="P448" s="14"/>
      <c r="Q448" s="14"/>
      <c r="R448" s="14"/>
      <c r="S448" s="14"/>
      <c r="T448" s="14"/>
    </row>
    <row r="449" spans="1:20" ht="19.5" customHeight="1">
      <c r="A449" s="11">
        <v>44516.56189913195</v>
      </c>
      <c r="B449" s="12" t="s">
        <v>16</v>
      </c>
      <c r="C449" s="12" t="s">
        <v>27</v>
      </c>
      <c r="D449" s="13" t="s">
        <v>18</v>
      </c>
      <c r="E449" s="12" t="s">
        <v>892</v>
      </c>
      <c r="F449" s="12" t="s">
        <v>20</v>
      </c>
      <c r="G449" s="12" t="s">
        <v>44</v>
      </c>
      <c r="H449" s="12" t="s">
        <v>1137</v>
      </c>
      <c r="I449" s="14"/>
      <c r="J449" s="12" t="s">
        <v>213</v>
      </c>
      <c r="K449" s="15">
        <v>44518</v>
      </c>
      <c r="L449" s="14"/>
      <c r="M449" s="12" t="s">
        <v>26</v>
      </c>
      <c r="N449" s="12" t="s">
        <v>26</v>
      </c>
      <c r="O449" s="14"/>
      <c r="P449" s="14"/>
      <c r="Q449" s="14"/>
      <c r="R449" s="14"/>
      <c r="S449" s="14"/>
      <c r="T449" s="14"/>
    </row>
    <row r="450" spans="1:20" ht="18.75" customHeight="1">
      <c r="A450" s="11">
        <v>44517.026606354164</v>
      </c>
      <c r="B450" s="12" t="s">
        <v>108</v>
      </c>
      <c r="C450" s="12" t="s">
        <v>27</v>
      </c>
      <c r="D450" s="13" t="s">
        <v>607</v>
      </c>
      <c r="E450" s="12" t="s">
        <v>607</v>
      </c>
      <c r="F450" s="12" t="s">
        <v>282</v>
      </c>
      <c r="G450" s="12" t="s">
        <v>38</v>
      </c>
      <c r="H450" s="12" t="s">
        <v>1138</v>
      </c>
      <c r="I450" s="16" t="s">
        <v>1139</v>
      </c>
      <c r="J450" s="12" t="s">
        <v>1140</v>
      </c>
      <c r="K450" s="15">
        <v>44517</v>
      </c>
      <c r="L450" s="12" t="s">
        <v>25</v>
      </c>
      <c r="M450" s="12" t="s">
        <v>26</v>
      </c>
      <c r="N450" s="12" t="s">
        <v>26</v>
      </c>
      <c r="O450" s="14"/>
      <c r="P450" s="14"/>
      <c r="Q450" s="14"/>
      <c r="R450" s="14"/>
      <c r="S450" s="14"/>
      <c r="T450" s="14"/>
    </row>
    <row r="451" spans="1:20" ht="19.5" customHeight="1">
      <c r="A451" s="11">
        <v>44518.664516770834</v>
      </c>
      <c r="B451" s="12" t="s">
        <v>74</v>
      </c>
      <c r="C451" s="12" t="s">
        <v>27</v>
      </c>
      <c r="D451" s="13" t="s">
        <v>348</v>
      </c>
      <c r="E451" s="12" t="s">
        <v>231</v>
      </c>
      <c r="F451" s="12" t="s">
        <v>43</v>
      </c>
      <c r="G451" s="12" t="s">
        <v>78</v>
      </c>
      <c r="H451" s="12" t="s">
        <v>1141</v>
      </c>
      <c r="I451" s="16" t="s">
        <v>1142</v>
      </c>
      <c r="J451" s="12" t="s">
        <v>46</v>
      </c>
      <c r="K451" s="15">
        <v>44519</v>
      </c>
      <c r="L451" s="12" t="s">
        <v>25</v>
      </c>
      <c r="M451" s="12" t="s">
        <v>26</v>
      </c>
      <c r="N451" s="12" t="s">
        <v>26</v>
      </c>
      <c r="O451" s="14"/>
      <c r="P451" s="14"/>
      <c r="Q451" s="14"/>
      <c r="R451" s="14"/>
      <c r="S451" s="14"/>
      <c r="T451" s="14"/>
    </row>
    <row r="452" spans="1:20" ht="18.75" customHeight="1">
      <c r="A452" s="11">
        <v>44519.406334722225</v>
      </c>
      <c r="B452" s="12" t="s">
        <v>16</v>
      </c>
      <c r="C452" s="12" t="s">
        <v>27</v>
      </c>
      <c r="D452" s="13" t="s">
        <v>612</v>
      </c>
      <c r="E452" s="12" t="s">
        <v>607</v>
      </c>
      <c r="F452" s="12" t="s">
        <v>282</v>
      </c>
      <c r="G452" s="12" t="s">
        <v>44</v>
      </c>
      <c r="H452" s="12" t="s">
        <v>1143</v>
      </c>
      <c r="I452" s="17" t="s">
        <v>1144</v>
      </c>
      <c r="J452" s="12" t="s">
        <v>222</v>
      </c>
      <c r="K452" s="15">
        <v>44524</v>
      </c>
      <c r="L452" s="14"/>
      <c r="M452" s="12" t="s">
        <v>26</v>
      </c>
      <c r="N452" s="12" t="s">
        <v>26</v>
      </c>
      <c r="O452" s="14"/>
      <c r="P452" s="14"/>
      <c r="Q452" s="14"/>
      <c r="R452" s="14"/>
      <c r="S452" s="14"/>
      <c r="T452" s="14"/>
    </row>
    <row r="453" spans="1:20" ht="18.75" customHeight="1">
      <c r="A453" s="11">
        <v>44523.578739178236</v>
      </c>
      <c r="B453" s="12" t="s">
        <v>328</v>
      </c>
      <c r="C453" s="12" t="s">
        <v>27</v>
      </c>
      <c r="D453" s="13" t="s">
        <v>92</v>
      </c>
      <c r="E453" s="12" t="s">
        <v>92</v>
      </c>
      <c r="F453" s="12" t="s">
        <v>94</v>
      </c>
      <c r="G453" s="12" t="s">
        <v>1145</v>
      </c>
      <c r="H453" s="12" t="s">
        <v>1146</v>
      </c>
      <c r="I453" s="16" t="s">
        <v>1147</v>
      </c>
      <c r="J453" s="12" t="s">
        <v>1148</v>
      </c>
      <c r="K453" s="15">
        <v>44525</v>
      </c>
      <c r="L453" s="14"/>
      <c r="M453" s="12" t="s">
        <v>26</v>
      </c>
      <c r="N453" s="12" t="s">
        <v>26</v>
      </c>
      <c r="O453" s="14"/>
      <c r="P453" s="14"/>
      <c r="Q453" s="14"/>
      <c r="R453" s="14"/>
      <c r="S453" s="14"/>
      <c r="T453" s="14"/>
    </row>
    <row r="454" spans="1:20" ht="19.5" customHeight="1">
      <c r="A454" s="11">
        <v>44523.663906388887</v>
      </c>
      <c r="B454" s="12" t="s">
        <v>16</v>
      </c>
      <c r="C454" s="12" t="s">
        <v>27</v>
      </c>
      <c r="D454" s="13" t="s">
        <v>165</v>
      </c>
      <c r="E454" s="12" t="s">
        <v>165</v>
      </c>
      <c r="F454" s="12" t="s">
        <v>43</v>
      </c>
      <c r="G454" s="12" t="s">
        <v>21</v>
      </c>
      <c r="H454" s="12" t="s">
        <v>1149</v>
      </c>
      <c r="I454" s="16" t="s">
        <v>1150</v>
      </c>
      <c r="J454" s="12" t="s">
        <v>68</v>
      </c>
      <c r="K454" s="15">
        <v>44525</v>
      </c>
      <c r="L454" s="12" t="s">
        <v>1151</v>
      </c>
      <c r="M454" s="12" t="s">
        <v>26</v>
      </c>
      <c r="N454" s="12" t="s">
        <v>26</v>
      </c>
      <c r="O454" s="14"/>
      <c r="P454" s="14"/>
      <c r="Q454" s="14"/>
      <c r="R454" s="14"/>
      <c r="S454" s="14"/>
      <c r="T454" s="14"/>
    </row>
    <row r="455" spans="1:20" ht="19.5" customHeight="1">
      <c r="A455" s="11">
        <v>44524.617499930551</v>
      </c>
      <c r="B455" s="12" t="s">
        <v>16</v>
      </c>
      <c r="C455" s="12" t="s">
        <v>27</v>
      </c>
      <c r="D455" s="13" t="s">
        <v>234</v>
      </c>
      <c r="E455" s="12" t="s">
        <v>592</v>
      </c>
      <c r="F455" s="12" t="s">
        <v>43</v>
      </c>
      <c r="G455" s="12" t="s">
        <v>78</v>
      </c>
      <c r="H455" s="12" t="s">
        <v>1152</v>
      </c>
      <c r="I455" s="16" t="s">
        <v>1153</v>
      </c>
      <c r="J455" s="12" t="s">
        <v>68</v>
      </c>
      <c r="K455" s="15">
        <v>44526</v>
      </c>
      <c r="L455" s="14"/>
      <c r="M455" s="12" t="s">
        <v>26</v>
      </c>
      <c r="N455" s="12" t="s">
        <v>26</v>
      </c>
      <c r="O455" s="14"/>
      <c r="P455" s="14"/>
      <c r="Q455" s="14"/>
      <c r="R455" s="14"/>
      <c r="S455" s="14"/>
      <c r="T455" s="14"/>
    </row>
    <row r="456" spans="1:20" ht="19.5" customHeight="1">
      <c r="A456" s="11">
        <v>44525.664673715277</v>
      </c>
      <c r="B456" s="12" t="s">
        <v>108</v>
      </c>
      <c r="C456" s="12" t="s">
        <v>27</v>
      </c>
      <c r="D456" s="13" t="s">
        <v>912</v>
      </c>
      <c r="E456" s="12" t="s">
        <v>1154</v>
      </c>
      <c r="F456" s="12" t="s">
        <v>77</v>
      </c>
      <c r="G456" s="12" t="s">
        <v>78</v>
      </c>
      <c r="H456" s="12" t="s">
        <v>1155</v>
      </c>
      <c r="I456" s="12" t="s">
        <v>1156</v>
      </c>
      <c r="J456" s="12" t="s">
        <v>84</v>
      </c>
      <c r="K456" s="15">
        <v>44536</v>
      </c>
      <c r="L456" s="14"/>
      <c r="M456" s="12" t="s">
        <v>26</v>
      </c>
      <c r="N456" s="12" t="s">
        <v>26</v>
      </c>
      <c r="O456" s="14"/>
      <c r="P456" s="14"/>
      <c r="Q456" s="14"/>
      <c r="R456" s="14"/>
      <c r="S456" s="14"/>
      <c r="T456" s="14"/>
    </row>
    <row r="457" spans="1:20" ht="19.5" customHeight="1">
      <c r="A457" s="11">
        <v>44530.433707546297</v>
      </c>
      <c r="B457" s="12" t="s">
        <v>16</v>
      </c>
      <c r="C457" s="12" t="s">
        <v>27</v>
      </c>
      <c r="D457" s="13" t="s">
        <v>18</v>
      </c>
      <c r="E457" s="12" t="s">
        <v>428</v>
      </c>
      <c r="F457" s="12" t="s">
        <v>430</v>
      </c>
      <c r="G457" s="12" t="s">
        <v>44</v>
      </c>
      <c r="H457" s="12" t="s">
        <v>1157</v>
      </c>
      <c r="I457" s="14"/>
      <c r="J457" s="12" t="s">
        <v>46</v>
      </c>
      <c r="K457" s="15">
        <v>44531</v>
      </c>
      <c r="L457" s="14"/>
      <c r="M457" s="12" t="s">
        <v>26</v>
      </c>
      <c r="N457" s="12" t="s">
        <v>26</v>
      </c>
      <c r="O457" s="14"/>
      <c r="P457" s="14"/>
      <c r="Q457" s="14"/>
      <c r="R457" s="14"/>
      <c r="S457" s="14"/>
      <c r="T457" s="14"/>
    </row>
    <row r="458" spans="1:20" ht="18" customHeight="1">
      <c r="A458" s="11">
        <v>44530.450025150465</v>
      </c>
      <c r="B458" s="12" t="s">
        <v>16</v>
      </c>
      <c r="C458" s="12" t="s">
        <v>27</v>
      </c>
      <c r="D458" s="13" t="s">
        <v>348</v>
      </c>
      <c r="E458" s="12" t="s">
        <v>231</v>
      </c>
      <c r="F458" s="12" t="s">
        <v>43</v>
      </c>
      <c r="G458" s="12" t="s">
        <v>21</v>
      </c>
      <c r="H458" s="12" t="s">
        <v>1158</v>
      </c>
      <c r="I458" s="14"/>
      <c r="J458" s="12" t="s">
        <v>84</v>
      </c>
      <c r="K458" s="15">
        <v>44533</v>
      </c>
      <c r="L458" s="14"/>
      <c r="M458" s="12" t="s">
        <v>26</v>
      </c>
      <c r="N458" s="12" t="s">
        <v>26</v>
      </c>
      <c r="O458" s="14"/>
      <c r="P458" s="14"/>
      <c r="Q458" s="14"/>
      <c r="R458" s="14"/>
      <c r="S458" s="14"/>
      <c r="T458" s="14"/>
    </row>
    <row r="459" spans="1:20" ht="19.5" customHeight="1">
      <c r="A459" s="21">
        <v>44532.480097349537</v>
      </c>
      <c r="B459" s="12" t="s">
        <v>74</v>
      </c>
      <c r="C459" s="12" t="s">
        <v>27</v>
      </c>
      <c r="D459" s="13" t="s">
        <v>823</v>
      </c>
      <c r="E459" s="12" t="s">
        <v>824</v>
      </c>
      <c r="F459" s="12" t="s">
        <v>298</v>
      </c>
      <c r="G459" s="12" t="s">
        <v>78</v>
      </c>
      <c r="H459" s="12" t="s">
        <v>1159</v>
      </c>
      <c r="I459" s="17" t="s">
        <v>1160</v>
      </c>
      <c r="J459" s="12" t="s">
        <v>48</v>
      </c>
      <c r="K459" s="15">
        <v>44538</v>
      </c>
      <c r="L459" s="14"/>
      <c r="M459" s="12" t="s">
        <v>26</v>
      </c>
      <c r="N459" s="12" t="s">
        <v>26</v>
      </c>
      <c r="O459" s="14"/>
      <c r="P459" s="14"/>
      <c r="Q459" s="14"/>
      <c r="R459" s="14"/>
      <c r="S459" s="14"/>
      <c r="T459" s="14"/>
    </row>
    <row r="460" spans="1:20" ht="18" customHeight="1">
      <c r="A460" s="11">
        <v>44533.422588877314</v>
      </c>
      <c r="B460" s="12" t="s">
        <v>328</v>
      </c>
      <c r="C460" s="12" t="s">
        <v>27</v>
      </c>
      <c r="D460" s="13" t="s">
        <v>912</v>
      </c>
      <c r="E460" s="12" t="s">
        <v>939</v>
      </c>
      <c r="F460" s="12" t="s">
        <v>77</v>
      </c>
      <c r="G460" s="12" t="s">
        <v>44</v>
      </c>
      <c r="H460" s="12" t="s">
        <v>1161</v>
      </c>
      <c r="I460" s="16" t="s">
        <v>1162</v>
      </c>
      <c r="J460" s="12" t="s">
        <v>40</v>
      </c>
      <c r="K460" s="15">
        <v>44545</v>
      </c>
      <c r="L460" s="14"/>
      <c r="M460" s="12" t="s">
        <v>26</v>
      </c>
      <c r="N460" s="12" t="s">
        <v>26</v>
      </c>
      <c r="O460" s="14"/>
      <c r="P460" s="14"/>
      <c r="Q460" s="14"/>
      <c r="R460" s="14"/>
      <c r="S460" s="14"/>
      <c r="T460" s="14"/>
    </row>
    <row r="461" spans="1:20" ht="18" customHeight="1">
      <c r="A461" s="11">
        <v>44536.663010578704</v>
      </c>
      <c r="B461" s="12" t="s">
        <v>16</v>
      </c>
      <c r="C461" s="12" t="s">
        <v>27</v>
      </c>
      <c r="D461" s="13" t="s">
        <v>71</v>
      </c>
      <c r="E461" s="12" t="s">
        <v>29</v>
      </c>
      <c r="F461" s="12" t="s">
        <v>55</v>
      </c>
      <c r="G461" s="12" t="s">
        <v>78</v>
      </c>
      <c r="H461" s="12" t="s">
        <v>1163</v>
      </c>
      <c r="I461" s="14"/>
      <c r="J461" s="12" t="s">
        <v>48</v>
      </c>
      <c r="K461" s="15">
        <v>44547</v>
      </c>
      <c r="L461" s="12" t="s">
        <v>69</v>
      </c>
      <c r="M461" s="12" t="s">
        <v>26</v>
      </c>
      <c r="N461" s="12" t="s">
        <v>26</v>
      </c>
      <c r="O461" s="14"/>
      <c r="P461" s="14"/>
      <c r="Q461" s="14"/>
      <c r="R461" s="14"/>
      <c r="S461" s="14"/>
      <c r="T461" s="14"/>
    </row>
    <row r="462" spans="1:20" ht="18" customHeight="1">
      <c r="A462" s="11">
        <v>44536.70279851852</v>
      </c>
      <c r="B462" s="12" t="s">
        <v>16</v>
      </c>
      <c r="C462" s="12" t="s">
        <v>27</v>
      </c>
      <c r="D462" s="13" t="s">
        <v>348</v>
      </c>
      <c r="E462" s="12" t="s">
        <v>231</v>
      </c>
      <c r="F462" s="12" t="s">
        <v>43</v>
      </c>
      <c r="G462" s="12" t="s">
        <v>21</v>
      </c>
      <c r="H462" s="12" t="s">
        <v>1164</v>
      </c>
      <c r="I462" s="16" t="s">
        <v>1165</v>
      </c>
      <c r="J462" s="12" t="s">
        <v>46</v>
      </c>
      <c r="K462" s="15">
        <v>44540</v>
      </c>
      <c r="L462" s="14"/>
      <c r="M462" s="12" t="s">
        <v>26</v>
      </c>
      <c r="N462" s="12" t="s">
        <v>26</v>
      </c>
      <c r="O462" s="14"/>
      <c r="P462" s="14"/>
      <c r="Q462" s="14"/>
      <c r="R462" s="14"/>
      <c r="S462" s="14"/>
      <c r="T462" s="14"/>
    </row>
    <row r="463" spans="1:20" ht="18" customHeight="1">
      <c r="A463" s="11">
        <v>44543.405869965281</v>
      </c>
      <c r="B463" s="12" t="s">
        <v>16</v>
      </c>
      <c r="C463" s="12" t="s">
        <v>27</v>
      </c>
      <c r="D463" s="13" t="s">
        <v>88</v>
      </c>
      <c r="E463" s="12" t="s">
        <v>89</v>
      </c>
      <c r="F463" s="12" t="s">
        <v>43</v>
      </c>
      <c r="G463" s="12" t="s">
        <v>78</v>
      </c>
      <c r="H463" s="12" t="s">
        <v>1166</v>
      </c>
      <c r="I463" s="16" t="s">
        <v>1167</v>
      </c>
      <c r="J463" s="12" t="s">
        <v>73</v>
      </c>
      <c r="K463" s="15">
        <v>44543</v>
      </c>
      <c r="L463" s="12" t="s">
        <v>32</v>
      </c>
      <c r="M463" s="12" t="s">
        <v>26</v>
      </c>
      <c r="N463" s="12" t="s">
        <v>26</v>
      </c>
      <c r="O463" s="14"/>
      <c r="P463" s="14"/>
      <c r="Q463" s="14"/>
      <c r="R463" s="14"/>
      <c r="S463" s="14"/>
      <c r="T463" s="14"/>
    </row>
    <row r="464" spans="1:20" ht="18" customHeight="1">
      <c r="A464" s="11">
        <v>44543.664527083332</v>
      </c>
      <c r="B464" s="12" t="s">
        <v>108</v>
      </c>
      <c r="C464" s="12" t="s">
        <v>27</v>
      </c>
      <c r="D464" s="13" t="s">
        <v>18</v>
      </c>
      <c r="E464" s="12" t="s">
        <v>1168</v>
      </c>
      <c r="F464" s="12" t="s">
        <v>55</v>
      </c>
      <c r="G464" s="12" t="s">
        <v>78</v>
      </c>
      <c r="H464" s="12" t="s">
        <v>1169</v>
      </c>
      <c r="I464" s="14"/>
      <c r="J464" s="12" t="s">
        <v>68</v>
      </c>
      <c r="K464" s="15">
        <v>44536</v>
      </c>
      <c r="L464" s="14"/>
      <c r="M464" s="12" t="s">
        <v>26</v>
      </c>
      <c r="N464" s="12" t="s">
        <v>26</v>
      </c>
      <c r="O464" s="14"/>
      <c r="P464" s="14"/>
      <c r="Q464" s="14"/>
      <c r="R464" s="14"/>
      <c r="S464" s="14"/>
      <c r="T464" s="14"/>
    </row>
    <row r="465" spans="1:20" ht="18" customHeight="1">
      <c r="A465" s="11">
        <v>44543.67021300926</v>
      </c>
      <c r="B465" s="12" t="s">
        <v>108</v>
      </c>
      <c r="C465" s="12" t="s">
        <v>27</v>
      </c>
      <c r="D465" s="13" t="s">
        <v>18</v>
      </c>
      <c r="E465" s="12" t="s">
        <v>1170</v>
      </c>
      <c r="F465" s="12" t="s">
        <v>94</v>
      </c>
      <c r="G465" s="12" t="s">
        <v>78</v>
      </c>
      <c r="H465" s="12" t="s">
        <v>1171</v>
      </c>
      <c r="I465" s="14"/>
      <c r="J465" s="12" t="s">
        <v>68</v>
      </c>
      <c r="K465" s="15">
        <v>44545</v>
      </c>
      <c r="L465" s="14"/>
      <c r="M465" s="12" t="s">
        <v>26</v>
      </c>
      <c r="N465" s="12" t="s">
        <v>26</v>
      </c>
      <c r="O465" s="14"/>
      <c r="P465" s="14"/>
      <c r="Q465" s="14"/>
      <c r="R465" s="14"/>
      <c r="S465" s="14"/>
      <c r="T465" s="14"/>
    </row>
    <row r="466" spans="1:20" ht="18" customHeight="1">
      <c r="A466" s="11">
        <v>44543.671245983795</v>
      </c>
      <c r="B466" s="12" t="s">
        <v>108</v>
      </c>
      <c r="C466" s="12" t="s">
        <v>27</v>
      </c>
      <c r="D466" s="13" t="s">
        <v>18</v>
      </c>
      <c r="E466" s="12" t="s">
        <v>225</v>
      </c>
      <c r="F466" s="12" t="s">
        <v>43</v>
      </c>
      <c r="G466" s="12" t="s">
        <v>78</v>
      </c>
      <c r="H466" s="12" t="s">
        <v>1172</v>
      </c>
      <c r="I466" s="14"/>
      <c r="J466" s="12" t="s">
        <v>222</v>
      </c>
      <c r="K466" s="15">
        <v>44529</v>
      </c>
      <c r="L466" s="14"/>
      <c r="M466" s="12" t="s">
        <v>26</v>
      </c>
      <c r="N466" s="12" t="s">
        <v>26</v>
      </c>
      <c r="O466" s="14"/>
      <c r="P466" s="14"/>
      <c r="Q466" s="14"/>
      <c r="R466" s="14"/>
      <c r="S466" s="14"/>
      <c r="T466" s="14"/>
    </row>
    <row r="467" spans="1:20" ht="18" customHeight="1">
      <c r="A467" s="11">
        <v>44543.672822407403</v>
      </c>
      <c r="B467" s="12" t="s">
        <v>108</v>
      </c>
      <c r="C467" s="12" t="s">
        <v>27</v>
      </c>
      <c r="D467" s="13" t="s">
        <v>18</v>
      </c>
      <c r="E467" s="12" t="s">
        <v>625</v>
      </c>
      <c r="F467" s="12" t="s">
        <v>20</v>
      </c>
      <c r="G467" s="12" t="s">
        <v>78</v>
      </c>
      <c r="H467" s="12" t="s">
        <v>1173</v>
      </c>
      <c r="I467" s="14"/>
      <c r="J467" s="12" t="s">
        <v>213</v>
      </c>
      <c r="K467" s="15">
        <v>44510</v>
      </c>
      <c r="L467" s="14"/>
      <c r="M467" s="12" t="s">
        <v>26</v>
      </c>
      <c r="N467" s="12" t="s">
        <v>26</v>
      </c>
      <c r="O467" s="14"/>
      <c r="P467" s="14"/>
      <c r="Q467" s="14"/>
      <c r="R467" s="14"/>
      <c r="S467" s="14"/>
      <c r="T467" s="14"/>
    </row>
    <row r="468" spans="1:20" ht="18" customHeight="1">
      <c r="A468" s="11">
        <v>44543.674745682874</v>
      </c>
      <c r="B468" s="12" t="s">
        <v>108</v>
      </c>
      <c r="C468" s="12" t="s">
        <v>27</v>
      </c>
      <c r="D468" s="13" t="s">
        <v>18</v>
      </c>
      <c r="E468" s="12" t="s">
        <v>1174</v>
      </c>
      <c r="F468" s="12" t="s">
        <v>298</v>
      </c>
      <c r="G468" s="12" t="s">
        <v>1024</v>
      </c>
      <c r="H468" s="12" t="s">
        <v>1175</v>
      </c>
      <c r="I468" s="14"/>
      <c r="J468" s="12" t="s">
        <v>1176</v>
      </c>
      <c r="K468" s="15">
        <v>44543</v>
      </c>
      <c r="L468" s="14"/>
      <c r="M468" s="12" t="s">
        <v>26</v>
      </c>
      <c r="N468" s="12" t="s">
        <v>26</v>
      </c>
      <c r="O468" s="14"/>
      <c r="P468" s="14"/>
      <c r="Q468" s="14"/>
      <c r="R468" s="14"/>
      <c r="S468" s="14"/>
      <c r="T468" s="14"/>
    </row>
    <row r="469" spans="1:20" ht="20.25" customHeight="1">
      <c r="A469" s="11">
        <v>44545.46162887731</v>
      </c>
      <c r="B469" s="12" t="s">
        <v>16</v>
      </c>
      <c r="C469" s="12" t="s">
        <v>27</v>
      </c>
      <c r="D469" s="13" t="s">
        <v>912</v>
      </c>
      <c r="E469" s="12" t="s">
        <v>1177</v>
      </c>
      <c r="F469" s="12" t="s">
        <v>77</v>
      </c>
      <c r="G469" s="12" t="s">
        <v>78</v>
      </c>
      <c r="H469" s="12" t="s">
        <v>1178</v>
      </c>
      <c r="I469" s="16" t="s">
        <v>1179</v>
      </c>
      <c r="J469" s="12" t="s">
        <v>84</v>
      </c>
      <c r="K469" s="15">
        <v>44552</v>
      </c>
      <c r="L469" s="14"/>
      <c r="M469" s="12" t="s">
        <v>26</v>
      </c>
      <c r="N469" s="12" t="s">
        <v>26</v>
      </c>
      <c r="O469" s="14"/>
      <c r="P469" s="14"/>
      <c r="Q469" s="14"/>
      <c r="R469" s="14"/>
      <c r="S469" s="14"/>
      <c r="T469" s="14"/>
    </row>
    <row r="470" spans="1:20" ht="18.75" customHeight="1">
      <c r="A470" s="11">
        <v>44547.430519664355</v>
      </c>
      <c r="B470" s="12" t="s">
        <v>328</v>
      </c>
      <c r="C470" s="12" t="s">
        <v>27</v>
      </c>
      <c r="D470" s="13" t="s">
        <v>912</v>
      </c>
      <c r="E470" s="12" t="s">
        <v>1180</v>
      </c>
      <c r="F470" s="12" t="s">
        <v>77</v>
      </c>
      <c r="G470" s="12" t="s">
        <v>44</v>
      </c>
      <c r="H470" s="12" t="s">
        <v>1181</v>
      </c>
      <c r="I470" s="16" t="s">
        <v>1182</v>
      </c>
      <c r="J470" s="12" t="s">
        <v>161</v>
      </c>
      <c r="K470" s="15">
        <v>44557</v>
      </c>
      <c r="L470" s="14"/>
      <c r="M470" s="12" t="s">
        <v>26</v>
      </c>
      <c r="N470" s="12" t="s">
        <v>26</v>
      </c>
      <c r="O470" s="14"/>
      <c r="P470" s="14"/>
      <c r="Q470" s="14"/>
      <c r="R470" s="14"/>
      <c r="S470" s="14"/>
      <c r="T470" s="14"/>
    </row>
    <row r="471" spans="1:20" ht="18.75" customHeight="1">
      <c r="A471" s="11">
        <v>44547.554050949075</v>
      </c>
      <c r="B471" s="12" t="s">
        <v>328</v>
      </c>
      <c r="C471" s="12" t="s">
        <v>27</v>
      </c>
      <c r="D471" s="13" t="s">
        <v>88</v>
      </c>
      <c r="E471" s="12" t="s">
        <v>535</v>
      </c>
      <c r="F471" s="12" t="s">
        <v>43</v>
      </c>
      <c r="G471" s="12" t="s">
        <v>44</v>
      </c>
      <c r="H471" s="12" t="s">
        <v>1183</v>
      </c>
      <c r="I471" s="16" t="s">
        <v>1184</v>
      </c>
      <c r="J471" s="12" t="s">
        <v>46</v>
      </c>
      <c r="K471" s="15">
        <v>44558</v>
      </c>
      <c r="L471" s="12" t="s">
        <v>69</v>
      </c>
      <c r="M471" s="12" t="s">
        <v>26</v>
      </c>
      <c r="N471" s="12" t="s">
        <v>26</v>
      </c>
      <c r="O471" s="14"/>
      <c r="P471" s="14"/>
      <c r="Q471" s="14"/>
      <c r="R471" s="14"/>
      <c r="S471" s="14"/>
      <c r="T471" s="14"/>
    </row>
    <row r="472" spans="1:20" ht="12.75">
      <c r="A472" s="11">
        <v>44552.566745543983</v>
      </c>
      <c r="B472" s="12" t="s">
        <v>16</v>
      </c>
      <c r="C472" s="12" t="s">
        <v>34</v>
      </c>
      <c r="D472" s="13" t="s">
        <v>912</v>
      </c>
      <c r="E472" s="12" t="s">
        <v>1177</v>
      </c>
      <c r="F472" s="12" t="s">
        <v>77</v>
      </c>
      <c r="G472" s="12" t="s">
        <v>1185</v>
      </c>
      <c r="H472" s="12" t="s">
        <v>1186</v>
      </c>
      <c r="I472" s="14"/>
      <c r="J472" s="12" t="s">
        <v>161</v>
      </c>
      <c r="K472" s="15">
        <v>44559</v>
      </c>
      <c r="L472" s="14"/>
      <c r="M472" s="12" t="s">
        <v>26</v>
      </c>
      <c r="N472" s="12" t="s">
        <v>26</v>
      </c>
      <c r="O472" s="14"/>
      <c r="P472" s="14"/>
      <c r="Q472" s="14"/>
      <c r="R472" s="14"/>
      <c r="S472" s="14"/>
      <c r="T472" s="14"/>
    </row>
    <row r="473" spans="1:20" ht="19.5" customHeight="1">
      <c r="A473" s="11">
        <v>44559.421366400464</v>
      </c>
      <c r="B473" s="12" t="s">
        <v>108</v>
      </c>
      <c r="C473" s="12" t="s">
        <v>27</v>
      </c>
      <c r="D473" s="13" t="s">
        <v>228</v>
      </c>
      <c r="E473" s="12" t="s">
        <v>1187</v>
      </c>
      <c r="F473" s="12" t="s">
        <v>111</v>
      </c>
      <c r="G473" s="12" t="s">
        <v>78</v>
      </c>
      <c r="H473" s="12" t="s">
        <v>1188</v>
      </c>
      <c r="I473" s="14"/>
      <c r="J473" s="12" t="s">
        <v>68</v>
      </c>
      <c r="K473" s="15">
        <v>44561</v>
      </c>
      <c r="L473" s="14"/>
      <c r="M473" s="12" t="s">
        <v>26</v>
      </c>
      <c r="N473" s="12" t="s">
        <v>26</v>
      </c>
      <c r="O473" s="14"/>
      <c r="P473" s="14"/>
      <c r="Q473" s="14"/>
      <c r="R473" s="14"/>
      <c r="S473" s="14"/>
      <c r="T473" s="14"/>
    </row>
    <row r="474" spans="1:20" ht="18.75" customHeight="1">
      <c r="A474" s="11">
        <v>44559.422442303243</v>
      </c>
      <c r="B474" s="12" t="s">
        <v>108</v>
      </c>
      <c r="C474" s="12" t="s">
        <v>27</v>
      </c>
      <c r="D474" s="13" t="s">
        <v>228</v>
      </c>
      <c r="E474" s="12" t="s">
        <v>391</v>
      </c>
      <c r="F474" s="12" t="s">
        <v>55</v>
      </c>
      <c r="G474" s="12" t="s">
        <v>451</v>
      </c>
      <c r="H474" s="12" t="s">
        <v>1189</v>
      </c>
      <c r="I474" s="14"/>
      <c r="J474" s="12" t="s">
        <v>40</v>
      </c>
      <c r="K474" s="15">
        <v>44558</v>
      </c>
      <c r="L474" s="14"/>
      <c r="M474" s="12" t="s">
        <v>26</v>
      </c>
      <c r="N474" s="12" t="s">
        <v>26</v>
      </c>
      <c r="O474" s="14"/>
      <c r="P474" s="14"/>
      <c r="Q474" s="14"/>
      <c r="R474" s="14"/>
      <c r="S474" s="14"/>
      <c r="T474" s="14"/>
    </row>
    <row r="475" spans="1:20" ht="17.25" customHeight="1">
      <c r="A475" s="11">
        <v>44559.428002222223</v>
      </c>
      <c r="B475" s="12" t="s">
        <v>108</v>
      </c>
      <c r="C475" s="12" t="s">
        <v>27</v>
      </c>
      <c r="D475" s="13" t="s">
        <v>228</v>
      </c>
      <c r="E475" s="12" t="s">
        <v>74</v>
      </c>
      <c r="F475" s="12" t="s">
        <v>20</v>
      </c>
      <c r="G475" s="12" t="s">
        <v>1024</v>
      </c>
      <c r="H475" s="12" t="s">
        <v>1190</v>
      </c>
      <c r="I475" s="14"/>
      <c r="J475" s="12" t="s">
        <v>126</v>
      </c>
      <c r="K475" s="15">
        <v>44550</v>
      </c>
      <c r="L475" s="14"/>
      <c r="M475" s="12" t="s">
        <v>26</v>
      </c>
      <c r="N475" s="12" t="s">
        <v>26</v>
      </c>
      <c r="O475" s="14"/>
      <c r="P475" s="14"/>
      <c r="Q475" s="14"/>
      <c r="R475" s="14"/>
      <c r="S475" s="14"/>
      <c r="T475" s="14"/>
    </row>
    <row r="476" spans="1:20" ht="18" customHeight="1">
      <c r="A476" s="11">
        <v>44564.431643148149</v>
      </c>
      <c r="B476" s="12" t="s">
        <v>16</v>
      </c>
      <c r="C476" s="12" t="s">
        <v>27</v>
      </c>
      <c r="D476" s="13" t="s">
        <v>644</v>
      </c>
      <c r="E476" s="12" t="s">
        <v>1191</v>
      </c>
      <c r="F476" s="12" t="s">
        <v>94</v>
      </c>
      <c r="G476" s="12" t="s">
        <v>1192</v>
      </c>
      <c r="H476" s="12" t="s">
        <v>1193</v>
      </c>
      <c r="I476" s="14"/>
      <c r="J476" s="12" t="s">
        <v>48</v>
      </c>
      <c r="K476" s="15">
        <v>44564</v>
      </c>
      <c r="L476" s="12" t="s">
        <v>32</v>
      </c>
      <c r="M476" s="12" t="s">
        <v>26</v>
      </c>
      <c r="N476" s="12" t="s">
        <v>26</v>
      </c>
      <c r="O476" s="14"/>
      <c r="P476" s="14"/>
      <c r="Q476" s="14"/>
      <c r="R476" s="14"/>
      <c r="S476" s="14"/>
      <c r="T476" s="14"/>
    </row>
    <row r="477" spans="1:20" ht="18.75" customHeight="1">
      <c r="A477" s="11">
        <v>44572.647824421292</v>
      </c>
      <c r="B477" s="12" t="s">
        <v>16</v>
      </c>
      <c r="C477" s="12" t="s">
        <v>27</v>
      </c>
      <c r="D477" s="13" t="s">
        <v>249</v>
      </c>
      <c r="E477" s="12" t="s">
        <v>250</v>
      </c>
      <c r="F477" s="12" t="s">
        <v>100</v>
      </c>
      <c r="G477" s="12" t="s">
        <v>21</v>
      </c>
      <c r="H477" s="12" t="s">
        <v>1194</v>
      </c>
      <c r="I477" s="17" t="s">
        <v>1195</v>
      </c>
      <c r="J477" s="12" t="s">
        <v>68</v>
      </c>
      <c r="K477" s="15">
        <v>44574</v>
      </c>
      <c r="L477" s="12" t="s">
        <v>1196</v>
      </c>
      <c r="M477" s="12" t="s">
        <v>26</v>
      </c>
      <c r="N477" s="12" t="s">
        <v>26</v>
      </c>
      <c r="O477" s="14"/>
      <c r="P477" s="14"/>
      <c r="Q477" s="14"/>
      <c r="R477" s="14"/>
      <c r="S477" s="14"/>
      <c r="T477" s="14"/>
    </row>
    <row r="478" spans="1:20" ht="19.5" customHeight="1">
      <c r="A478" s="11">
        <v>44573.598766516203</v>
      </c>
      <c r="B478" s="12" t="s">
        <v>328</v>
      </c>
      <c r="C478" s="12" t="s">
        <v>27</v>
      </c>
      <c r="D478" s="13" t="s">
        <v>18</v>
      </c>
      <c r="E478" s="12" t="s">
        <v>506</v>
      </c>
      <c r="F478" s="12" t="s">
        <v>282</v>
      </c>
      <c r="G478" s="12" t="s">
        <v>21</v>
      </c>
      <c r="H478" s="12" t="s">
        <v>1197</v>
      </c>
      <c r="I478" s="16" t="s">
        <v>1198</v>
      </c>
      <c r="J478" s="12" t="s">
        <v>46</v>
      </c>
      <c r="K478" s="15">
        <v>44574</v>
      </c>
      <c r="L478" s="14"/>
      <c r="M478" s="12" t="s">
        <v>26</v>
      </c>
      <c r="N478" s="12" t="s">
        <v>26</v>
      </c>
      <c r="O478" s="14"/>
      <c r="P478" s="14"/>
      <c r="Q478" s="14"/>
      <c r="R478" s="14"/>
      <c r="S478" s="14"/>
      <c r="T478" s="14"/>
    </row>
    <row r="479" spans="1:20" ht="18" customHeight="1">
      <c r="A479" s="11">
        <v>44573.607044710647</v>
      </c>
      <c r="B479" s="12" t="s">
        <v>328</v>
      </c>
      <c r="C479" s="12" t="s">
        <v>27</v>
      </c>
      <c r="D479" s="13" t="s">
        <v>18</v>
      </c>
      <c r="E479" s="12" t="s">
        <v>74</v>
      </c>
      <c r="F479" s="12" t="s">
        <v>20</v>
      </c>
      <c r="G479" s="12" t="s">
        <v>44</v>
      </c>
      <c r="H479" s="12" t="s">
        <v>1199</v>
      </c>
      <c r="I479" s="14"/>
      <c r="J479" s="12" t="s">
        <v>46</v>
      </c>
      <c r="K479" s="15">
        <v>44578</v>
      </c>
      <c r="L479" s="14"/>
      <c r="M479" s="12" t="s">
        <v>26</v>
      </c>
      <c r="N479" s="12" t="s">
        <v>26</v>
      </c>
      <c r="O479" s="14"/>
      <c r="P479" s="14"/>
      <c r="Q479" s="14"/>
      <c r="R479" s="14"/>
      <c r="S479" s="14"/>
      <c r="T479" s="14"/>
    </row>
    <row r="480" spans="1:20" ht="18" customHeight="1">
      <c r="A480" s="11">
        <v>44574.438192939815</v>
      </c>
      <c r="B480" s="12" t="s">
        <v>16</v>
      </c>
      <c r="C480" s="12" t="s">
        <v>27</v>
      </c>
      <c r="D480" s="13" t="s">
        <v>18</v>
      </c>
      <c r="E480" s="12" t="s">
        <v>1200</v>
      </c>
      <c r="F480" s="12" t="s">
        <v>20</v>
      </c>
      <c r="G480" s="12" t="s">
        <v>44</v>
      </c>
      <c r="H480" s="12" t="s">
        <v>1201</v>
      </c>
      <c r="I480" s="14"/>
      <c r="J480" s="12" t="s">
        <v>46</v>
      </c>
      <c r="K480" s="15">
        <v>44574</v>
      </c>
      <c r="L480" s="14"/>
      <c r="M480" s="12" t="s">
        <v>26</v>
      </c>
      <c r="N480" s="12" t="s">
        <v>26</v>
      </c>
      <c r="O480" s="14"/>
      <c r="P480" s="14"/>
      <c r="Q480" s="14"/>
      <c r="R480" s="14"/>
      <c r="S480" s="14"/>
      <c r="T480" s="14"/>
    </row>
    <row r="481" spans="1:20" ht="18.75" customHeight="1">
      <c r="A481" s="11">
        <v>44574.439210960649</v>
      </c>
      <c r="B481" s="12" t="s">
        <v>328</v>
      </c>
      <c r="C481" s="12" t="s">
        <v>27</v>
      </c>
      <c r="D481" s="13" t="s">
        <v>18</v>
      </c>
      <c r="E481" s="12" t="s">
        <v>453</v>
      </c>
      <c r="F481" s="12" t="s">
        <v>61</v>
      </c>
      <c r="G481" s="12" t="s">
        <v>44</v>
      </c>
      <c r="H481" s="12" t="s">
        <v>1202</v>
      </c>
      <c r="I481" s="14"/>
      <c r="J481" s="12" t="s">
        <v>46</v>
      </c>
      <c r="K481" s="15">
        <v>44573</v>
      </c>
      <c r="L481" s="14"/>
      <c r="M481" s="12" t="s">
        <v>26</v>
      </c>
      <c r="N481" s="12" t="s">
        <v>26</v>
      </c>
      <c r="O481" s="14"/>
      <c r="P481" s="14"/>
      <c r="Q481" s="14"/>
      <c r="R481" s="14"/>
      <c r="S481" s="14"/>
      <c r="T481" s="14"/>
    </row>
    <row r="482" spans="1:20" ht="18.75" customHeight="1">
      <c r="A482" s="11">
        <v>44574.694073831022</v>
      </c>
      <c r="B482" s="12" t="s">
        <v>328</v>
      </c>
      <c r="C482" s="12" t="s">
        <v>27</v>
      </c>
      <c r="D482" s="13" t="s">
        <v>88</v>
      </c>
      <c r="E482" s="12" t="s">
        <v>535</v>
      </c>
      <c r="F482" s="12" t="s">
        <v>43</v>
      </c>
      <c r="G482" s="12" t="s">
        <v>44</v>
      </c>
      <c r="H482" s="12" t="s">
        <v>1203</v>
      </c>
      <c r="I482" s="16" t="s">
        <v>1204</v>
      </c>
      <c r="J482" s="12" t="s">
        <v>46</v>
      </c>
      <c r="K482" s="15">
        <v>44575</v>
      </c>
      <c r="L482" s="12" t="s">
        <v>32</v>
      </c>
      <c r="M482" s="12" t="s">
        <v>26</v>
      </c>
      <c r="N482" s="12" t="s">
        <v>26</v>
      </c>
      <c r="O482" s="14"/>
      <c r="P482" s="14"/>
      <c r="Q482" s="14"/>
      <c r="R482" s="14"/>
      <c r="S482" s="14"/>
      <c r="T482" s="14"/>
    </row>
    <row r="483" spans="1:20" ht="18.75" customHeight="1">
      <c r="A483" s="11">
        <v>44580.705752245369</v>
      </c>
      <c r="B483" s="12" t="s">
        <v>328</v>
      </c>
      <c r="C483" s="12" t="s">
        <v>27</v>
      </c>
      <c r="D483" s="13" t="s">
        <v>71</v>
      </c>
      <c r="E483" s="12" t="s">
        <v>29</v>
      </c>
      <c r="F483" s="12" t="s">
        <v>55</v>
      </c>
      <c r="G483" s="12" t="s">
        <v>44</v>
      </c>
      <c r="H483" s="17" t="s">
        <v>1205</v>
      </c>
      <c r="I483" s="14"/>
      <c r="J483" s="12" t="s">
        <v>48</v>
      </c>
      <c r="K483" s="15">
        <v>44597</v>
      </c>
      <c r="L483" s="14"/>
      <c r="M483" s="12" t="s">
        <v>26</v>
      </c>
      <c r="N483" s="12" t="s">
        <v>26</v>
      </c>
      <c r="O483" s="14"/>
      <c r="P483" s="14"/>
      <c r="Q483" s="14"/>
      <c r="R483" s="14"/>
      <c r="S483" s="14"/>
      <c r="T483" s="14"/>
    </row>
    <row r="484" spans="1:20" ht="18" customHeight="1">
      <c r="A484" s="11">
        <v>44581.405050393514</v>
      </c>
      <c r="B484" s="12" t="s">
        <v>328</v>
      </c>
      <c r="C484" s="12" t="s">
        <v>27</v>
      </c>
      <c r="D484" s="13" t="s">
        <v>18</v>
      </c>
      <c r="E484" s="12" t="s">
        <v>1206</v>
      </c>
      <c r="F484" s="12" t="s">
        <v>1207</v>
      </c>
      <c r="G484" s="12" t="s">
        <v>44</v>
      </c>
      <c r="H484" s="12" t="s">
        <v>1208</v>
      </c>
      <c r="I484" s="14"/>
      <c r="J484" s="12" t="s">
        <v>213</v>
      </c>
      <c r="K484" s="15">
        <v>44581</v>
      </c>
      <c r="L484" s="14"/>
      <c r="M484" s="12" t="s">
        <v>26</v>
      </c>
      <c r="N484" s="12" t="s">
        <v>26</v>
      </c>
      <c r="O484" s="14"/>
      <c r="P484" s="14"/>
      <c r="Q484" s="14"/>
      <c r="R484" s="14"/>
      <c r="S484" s="14"/>
      <c r="T484" s="14"/>
    </row>
    <row r="485" spans="1:20" ht="18" customHeight="1">
      <c r="A485" s="11">
        <v>44581.406947881944</v>
      </c>
      <c r="B485" s="12" t="s">
        <v>328</v>
      </c>
      <c r="C485" s="12" t="s">
        <v>27</v>
      </c>
      <c r="D485" s="13" t="s">
        <v>18</v>
      </c>
      <c r="E485" s="12" t="s">
        <v>1209</v>
      </c>
      <c r="F485" s="12" t="s">
        <v>1207</v>
      </c>
      <c r="G485" s="12" t="s">
        <v>44</v>
      </c>
      <c r="H485" s="12" t="s">
        <v>1210</v>
      </c>
      <c r="I485" s="14"/>
      <c r="J485" s="12" t="s">
        <v>213</v>
      </c>
      <c r="K485" s="15">
        <v>44582</v>
      </c>
      <c r="L485" s="14"/>
      <c r="M485" s="12" t="s">
        <v>26</v>
      </c>
      <c r="N485" s="12" t="s">
        <v>26</v>
      </c>
      <c r="O485" s="14"/>
      <c r="P485" s="14"/>
      <c r="Q485" s="14"/>
      <c r="R485" s="14"/>
      <c r="S485" s="14"/>
      <c r="T485" s="14"/>
    </row>
    <row r="486" spans="1:20" ht="19.5" customHeight="1">
      <c r="A486" s="11">
        <v>44581.679741828702</v>
      </c>
      <c r="B486" s="12" t="s">
        <v>16</v>
      </c>
      <c r="C486" s="12" t="s">
        <v>27</v>
      </c>
      <c r="D486" s="13" t="s">
        <v>53</v>
      </c>
      <c r="E486" s="12" t="s">
        <v>113</v>
      </c>
      <c r="F486" s="12" t="s">
        <v>55</v>
      </c>
      <c r="G486" s="12" t="s">
        <v>78</v>
      </c>
      <c r="H486" s="12" t="s">
        <v>1211</v>
      </c>
      <c r="I486" s="16" t="s">
        <v>1212</v>
      </c>
      <c r="J486" s="12" t="s">
        <v>202</v>
      </c>
      <c r="K486" s="15">
        <v>44586</v>
      </c>
      <c r="L486" s="12" t="s">
        <v>25</v>
      </c>
      <c r="M486" s="12" t="s">
        <v>26</v>
      </c>
      <c r="N486" s="12" t="s">
        <v>26</v>
      </c>
      <c r="O486" s="14"/>
      <c r="P486" s="14"/>
      <c r="Q486" s="14"/>
      <c r="R486" s="14"/>
      <c r="S486" s="14"/>
      <c r="T486" s="14"/>
    </row>
    <row r="487" spans="1:20" ht="18.75" customHeight="1">
      <c r="A487" s="11">
        <v>44585.401459479166</v>
      </c>
      <c r="B487" s="12" t="s">
        <v>74</v>
      </c>
      <c r="C487" s="12" t="s">
        <v>27</v>
      </c>
      <c r="D487" s="13" t="s">
        <v>53</v>
      </c>
      <c r="E487" s="12" t="s">
        <v>113</v>
      </c>
      <c r="F487" s="12" t="s">
        <v>55</v>
      </c>
      <c r="G487" s="12" t="s">
        <v>78</v>
      </c>
      <c r="H487" s="12" t="s">
        <v>1213</v>
      </c>
      <c r="I487" s="18" t="s">
        <v>1214</v>
      </c>
      <c r="J487" s="12" t="s">
        <v>46</v>
      </c>
      <c r="K487" s="15">
        <v>44606</v>
      </c>
      <c r="L487" s="12" t="s">
        <v>25</v>
      </c>
      <c r="M487" s="12" t="s">
        <v>26</v>
      </c>
      <c r="N487" s="12" t="s">
        <v>26</v>
      </c>
      <c r="O487" s="14"/>
      <c r="P487" s="14"/>
      <c r="Q487" s="14"/>
      <c r="R487" s="14"/>
      <c r="S487" s="14"/>
      <c r="T487" s="14"/>
    </row>
    <row r="488" spans="1:20" ht="20.25" customHeight="1">
      <c r="A488" s="11">
        <v>44585.495953090278</v>
      </c>
      <c r="B488" s="12" t="s">
        <v>328</v>
      </c>
      <c r="C488" s="12" t="s">
        <v>27</v>
      </c>
      <c r="D488" s="13" t="s">
        <v>18</v>
      </c>
      <c r="E488" s="12" t="s">
        <v>625</v>
      </c>
      <c r="F488" s="12" t="s">
        <v>20</v>
      </c>
      <c r="G488" s="12" t="s">
        <v>44</v>
      </c>
      <c r="H488" s="12" t="s">
        <v>1215</v>
      </c>
      <c r="I488" s="14"/>
      <c r="J488" s="12" t="s">
        <v>46</v>
      </c>
      <c r="K488" s="15">
        <v>44586</v>
      </c>
      <c r="L488" s="14"/>
      <c r="M488" s="12" t="s">
        <v>26</v>
      </c>
      <c r="N488" s="12" t="s">
        <v>26</v>
      </c>
      <c r="O488" s="14"/>
      <c r="P488" s="14"/>
      <c r="Q488" s="14"/>
      <c r="R488" s="14"/>
      <c r="S488" s="14"/>
      <c r="T488" s="14"/>
    </row>
    <row r="489" spans="1:20" ht="20.25" customHeight="1">
      <c r="A489" s="11">
        <v>44585.668667476857</v>
      </c>
      <c r="B489" s="12" t="s">
        <v>328</v>
      </c>
      <c r="C489" s="12" t="s">
        <v>27</v>
      </c>
      <c r="D489" s="13" t="s">
        <v>18</v>
      </c>
      <c r="E489" s="12" t="s">
        <v>74</v>
      </c>
      <c r="F489" s="12" t="s">
        <v>20</v>
      </c>
      <c r="G489" s="12" t="s">
        <v>44</v>
      </c>
      <c r="H489" s="12" t="s">
        <v>1216</v>
      </c>
      <c r="I489" s="14"/>
      <c r="J489" s="12" t="s">
        <v>46</v>
      </c>
      <c r="K489" s="15">
        <v>44586</v>
      </c>
      <c r="L489" s="14"/>
      <c r="M489" s="12" t="s">
        <v>26</v>
      </c>
      <c r="N489" s="12" t="s">
        <v>26</v>
      </c>
      <c r="O489" s="14"/>
      <c r="P489" s="14"/>
      <c r="Q489" s="14"/>
      <c r="R489" s="14"/>
      <c r="S489" s="14"/>
      <c r="T489" s="14"/>
    </row>
    <row r="490" spans="1:20" ht="17.25" customHeight="1">
      <c r="A490" s="11">
        <v>44585.670438460649</v>
      </c>
      <c r="B490" s="12" t="s">
        <v>328</v>
      </c>
      <c r="C490" s="12" t="s">
        <v>27</v>
      </c>
      <c r="D490" s="13" t="s">
        <v>18</v>
      </c>
      <c r="E490" s="12" t="s">
        <v>250</v>
      </c>
      <c r="F490" s="12" t="s">
        <v>100</v>
      </c>
      <c r="G490" s="12" t="s">
        <v>44</v>
      </c>
      <c r="H490" s="12" t="s">
        <v>1217</v>
      </c>
      <c r="I490" s="14"/>
      <c r="J490" s="12" t="s">
        <v>46</v>
      </c>
      <c r="K490" s="15">
        <v>44588</v>
      </c>
      <c r="L490" s="14"/>
      <c r="M490" s="12" t="s">
        <v>26</v>
      </c>
      <c r="N490" s="12" t="s">
        <v>26</v>
      </c>
      <c r="O490" s="14"/>
      <c r="P490" s="14"/>
      <c r="Q490" s="14"/>
      <c r="R490" s="14"/>
      <c r="S490" s="14"/>
      <c r="T490" s="14"/>
    </row>
    <row r="491" spans="1:20" ht="18" customHeight="1">
      <c r="A491" s="11">
        <v>44587.557469409723</v>
      </c>
      <c r="B491" s="12" t="s">
        <v>328</v>
      </c>
      <c r="C491" s="12" t="s">
        <v>27</v>
      </c>
      <c r="D491" s="13" t="s">
        <v>1218</v>
      </c>
      <c r="E491" s="12" t="s">
        <v>1219</v>
      </c>
      <c r="F491" s="12" t="s">
        <v>100</v>
      </c>
      <c r="G491" s="12" t="s">
        <v>44</v>
      </c>
      <c r="H491" s="12" t="s">
        <v>1220</v>
      </c>
      <c r="I491" s="14"/>
      <c r="J491" s="12" t="s">
        <v>84</v>
      </c>
      <c r="K491" s="15">
        <v>44593</v>
      </c>
      <c r="L491" s="12" t="s">
        <v>1221</v>
      </c>
      <c r="M491" s="12" t="s">
        <v>26</v>
      </c>
      <c r="N491" s="12" t="s">
        <v>26</v>
      </c>
      <c r="O491" s="14"/>
      <c r="P491" s="14"/>
      <c r="Q491" s="14"/>
      <c r="R491" s="14"/>
      <c r="S491" s="14"/>
      <c r="T491" s="14"/>
    </row>
    <row r="492" spans="1:20" ht="18" customHeight="1">
      <c r="A492" s="11">
        <v>44587.591700381949</v>
      </c>
      <c r="B492" s="12" t="s">
        <v>328</v>
      </c>
      <c r="C492" s="12" t="s">
        <v>27</v>
      </c>
      <c r="D492" s="13" t="s">
        <v>1218</v>
      </c>
      <c r="E492" s="12" t="s">
        <v>1219</v>
      </c>
      <c r="F492" s="12" t="s">
        <v>100</v>
      </c>
      <c r="G492" s="12" t="s">
        <v>44</v>
      </c>
      <c r="H492" s="12" t="s">
        <v>1222</v>
      </c>
      <c r="I492" s="14"/>
      <c r="J492" s="12" t="s">
        <v>84</v>
      </c>
      <c r="K492" s="15">
        <v>44599</v>
      </c>
      <c r="L492" s="14"/>
      <c r="M492" s="12" t="s">
        <v>26</v>
      </c>
      <c r="N492" s="12" t="s">
        <v>26</v>
      </c>
      <c r="O492" s="14"/>
      <c r="P492" s="14"/>
      <c r="Q492" s="14"/>
      <c r="R492" s="14"/>
      <c r="S492" s="14"/>
      <c r="T492" s="14"/>
    </row>
    <row r="493" spans="1:20" ht="18.75" customHeight="1">
      <c r="A493" s="11">
        <v>44587.653379872689</v>
      </c>
      <c r="B493" s="12" t="s">
        <v>108</v>
      </c>
      <c r="C493" s="12" t="s">
        <v>27</v>
      </c>
      <c r="D493" s="13" t="s">
        <v>1218</v>
      </c>
      <c r="E493" s="12" t="s">
        <v>1219</v>
      </c>
      <c r="F493" s="12" t="s">
        <v>100</v>
      </c>
      <c r="G493" s="12" t="s">
        <v>200</v>
      </c>
      <c r="H493" s="12" t="s">
        <v>1223</v>
      </c>
      <c r="I493" s="14"/>
      <c r="J493" s="12" t="s">
        <v>222</v>
      </c>
      <c r="K493" s="15">
        <v>44599</v>
      </c>
      <c r="L493" s="14"/>
      <c r="M493" s="12" t="s">
        <v>26</v>
      </c>
      <c r="N493" s="12" t="s">
        <v>26</v>
      </c>
      <c r="O493" s="14"/>
      <c r="P493" s="14"/>
      <c r="Q493" s="14"/>
      <c r="R493" s="14"/>
      <c r="S493" s="14"/>
      <c r="T493" s="14"/>
    </row>
    <row r="494" spans="1:20" ht="12.75">
      <c r="A494" s="11">
        <v>44587.656486805558</v>
      </c>
      <c r="B494" s="12" t="s">
        <v>328</v>
      </c>
      <c r="C494" s="12" t="s">
        <v>27</v>
      </c>
      <c r="D494" s="13" t="s">
        <v>18</v>
      </c>
      <c r="E494" s="12" t="s">
        <v>250</v>
      </c>
      <c r="F494" s="12" t="s">
        <v>100</v>
      </c>
      <c r="G494" s="12" t="s">
        <v>44</v>
      </c>
      <c r="H494" s="12" t="s">
        <v>1224</v>
      </c>
      <c r="I494" s="14"/>
      <c r="J494" s="12" t="s">
        <v>24</v>
      </c>
      <c r="K494" s="15">
        <v>44589</v>
      </c>
      <c r="L494" s="14"/>
      <c r="M494" s="12" t="s">
        <v>26</v>
      </c>
      <c r="N494" s="12" t="s">
        <v>26</v>
      </c>
      <c r="O494" s="14"/>
      <c r="P494" s="14"/>
      <c r="Q494" s="14"/>
      <c r="R494" s="14"/>
      <c r="S494" s="14"/>
      <c r="T494" s="14"/>
    </row>
    <row r="495" spans="1:20" ht="12.75">
      <c r="A495" s="11">
        <v>44587.671735208336</v>
      </c>
      <c r="B495" s="12" t="s">
        <v>328</v>
      </c>
      <c r="C495" s="12" t="s">
        <v>27</v>
      </c>
      <c r="D495" s="13" t="s">
        <v>18</v>
      </c>
      <c r="E495" s="12" t="s">
        <v>1013</v>
      </c>
      <c r="F495" s="12" t="s">
        <v>1225</v>
      </c>
      <c r="G495" s="12" t="s">
        <v>44</v>
      </c>
      <c r="H495" s="12" t="s">
        <v>1226</v>
      </c>
      <c r="I495" s="14"/>
      <c r="J495" s="12" t="s">
        <v>213</v>
      </c>
      <c r="K495" s="15">
        <v>44589</v>
      </c>
      <c r="L495" s="14"/>
      <c r="M495" s="12" t="s">
        <v>26</v>
      </c>
      <c r="N495" s="12" t="s">
        <v>26</v>
      </c>
      <c r="O495" s="14"/>
      <c r="P495" s="14"/>
      <c r="Q495" s="14"/>
      <c r="R495" s="14"/>
      <c r="S495" s="14"/>
      <c r="T495" s="14"/>
    </row>
    <row r="496" spans="1:20" ht="17.25" customHeight="1">
      <c r="A496" s="11">
        <v>44588.602960775461</v>
      </c>
      <c r="B496" s="12" t="s">
        <v>16</v>
      </c>
      <c r="C496" s="12" t="s">
        <v>27</v>
      </c>
      <c r="D496" s="13" t="s">
        <v>53</v>
      </c>
      <c r="E496" s="12" t="s">
        <v>113</v>
      </c>
      <c r="F496" s="12" t="s">
        <v>55</v>
      </c>
      <c r="G496" s="12" t="s">
        <v>78</v>
      </c>
      <c r="H496" s="12" t="s">
        <v>1227</v>
      </c>
      <c r="I496" s="18" t="s">
        <v>1228</v>
      </c>
      <c r="J496" s="12" t="s">
        <v>68</v>
      </c>
      <c r="K496" s="15">
        <v>44589</v>
      </c>
      <c r="L496" s="12" t="s">
        <v>25</v>
      </c>
      <c r="M496" s="12" t="s">
        <v>26</v>
      </c>
      <c r="N496" s="12" t="s">
        <v>26</v>
      </c>
      <c r="O496" s="14"/>
      <c r="P496" s="14"/>
      <c r="Q496" s="14"/>
      <c r="R496" s="14"/>
      <c r="S496" s="14"/>
      <c r="T496" s="14"/>
    </row>
    <row r="497" spans="1:20" ht="12.75">
      <c r="A497" s="11">
        <v>44588.668085046302</v>
      </c>
      <c r="B497" s="12" t="s">
        <v>328</v>
      </c>
      <c r="C497" s="12" t="s">
        <v>27</v>
      </c>
      <c r="D497" s="13" t="s">
        <v>189</v>
      </c>
      <c r="E497" s="12" t="s">
        <v>1229</v>
      </c>
      <c r="F497" s="12" t="s">
        <v>111</v>
      </c>
      <c r="G497" s="12" t="s">
        <v>44</v>
      </c>
      <c r="H497" s="12" t="s">
        <v>1230</v>
      </c>
      <c r="I497" s="17" t="s">
        <v>1231</v>
      </c>
      <c r="J497" s="12" t="s">
        <v>46</v>
      </c>
      <c r="K497" s="15" t="s">
        <v>1232</v>
      </c>
      <c r="L497" s="12" t="s">
        <v>32</v>
      </c>
      <c r="M497" s="12" t="s">
        <v>26</v>
      </c>
      <c r="N497" s="12" t="s">
        <v>26</v>
      </c>
      <c r="O497" s="14"/>
      <c r="P497" s="14"/>
      <c r="Q497" s="14"/>
      <c r="R497" s="14"/>
      <c r="S497" s="14"/>
      <c r="T497" s="14"/>
    </row>
    <row r="498" spans="1:20" ht="17.25" customHeight="1">
      <c r="A498" s="11">
        <v>44592.563160798614</v>
      </c>
      <c r="B498" s="12" t="s">
        <v>328</v>
      </c>
      <c r="C498" s="12" t="s">
        <v>27</v>
      </c>
      <c r="D498" s="13" t="s">
        <v>65</v>
      </c>
      <c r="E498" s="12" t="s">
        <v>66</v>
      </c>
      <c r="F498" s="12" t="s">
        <v>20</v>
      </c>
      <c r="G498" s="12" t="s">
        <v>44</v>
      </c>
      <c r="H498" s="12" t="s">
        <v>1233</v>
      </c>
      <c r="I498" s="14"/>
      <c r="J498" s="12" t="s">
        <v>31</v>
      </c>
      <c r="K498" s="15">
        <v>44593</v>
      </c>
      <c r="L498" s="14"/>
      <c r="M498" s="12" t="s">
        <v>26</v>
      </c>
      <c r="N498" s="12" t="s">
        <v>26</v>
      </c>
      <c r="O498" s="14"/>
      <c r="P498" s="14"/>
      <c r="Q498" s="14"/>
      <c r="R498" s="14"/>
      <c r="S498" s="14"/>
      <c r="T498" s="14"/>
    </row>
    <row r="499" spans="1:20" ht="18" customHeight="1">
      <c r="A499" s="11">
        <v>44592.634375844907</v>
      </c>
      <c r="B499" s="12" t="s">
        <v>16</v>
      </c>
      <c r="C499" s="12" t="s">
        <v>27</v>
      </c>
      <c r="D499" s="13" t="s">
        <v>53</v>
      </c>
      <c r="E499" s="12" t="s">
        <v>113</v>
      </c>
      <c r="F499" s="12" t="s">
        <v>55</v>
      </c>
      <c r="G499" s="12" t="s">
        <v>44</v>
      </c>
      <c r="H499" s="12" t="s">
        <v>1234</v>
      </c>
      <c r="I499" s="12" t="s">
        <v>1235</v>
      </c>
      <c r="J499" s="12" t="s">
        <v>48</v>
      </c>
      <c r="K499" s="15">
        <v>44595</v>
      </c>
      <c r="L499" s="12" t="s">
        <v>25</v>
      </c>
      <c r="M499" s="12" t="s">
        <v>26</v>
      </c>
      <c r="N499" s="12" t="s">
        <v>26</v>
      </c>
      <c r="O499" s="14"/>
      <c r="P499" s="14"/>
      <c r="Q499" s="14"/>
      <c r="R499" s="14"/>
      <c r="S499" s="14"/>
      <c r="T499" s="14"/>
    </row>
    <row r="500" spans="1:20" ht="19.5" customHeight="1">
      <c r="A500" s="11">
        <v>44593.493749247689</v>
      </c>
      <c r="B500" s="12" t="s">
        <v>328</v>
      </c>
      <c r="C500" s="12" t="s">
        <v>27</v>
      </c>
      <c r="D500" s="13" t="s">
        <v>18</v>
      </c>
      <c r="E500" s="12" t="s">
        <v>1120</v>
      </c>
      <c r="F500" s="12" t="s">
        <v>442</v>
      </c>
      <c r="G500" s="12" t="s">
        <v>44</v>
      </c>
      <c r="H500" s="12" t="s">
        <v>1236</v>
      </c>
      <c r="I500" s="14"/>
      <c r="J500" s="12" t="s">
        <v>68</v>
      </c>
      <c r="K500" s="15">
        <v>44594</v>
      </c>
      <c r="L500" s="14"/>
      <c r="M500" s="12" t="s">
        <v>26</v>
      </c>
      <c r="N500" s="12" t="s">
        <v>26</v>
      </c>
      <c r="O500" s="14"/>
      <c r="P500" s="14"/>
      <c r="Q500" s="14"/>
      <c r="R500" s="14"/>
      <c r="S500" s="14"/>
      <c r="T500" s="14"/>
    </row>
    <row r="501" spans="1:20" ht="17.25" customHeight="1">
      <c r="A501" s="11">
        <v>44593.566994745372</v>
      </c>
      <c r="B501" s="12" t="s">
        <v>328</v>
      </c>
      <c r="C501" s="12" t="s">
        <v>27</v>
      </c>
      <c r="D501" s="13" t="s">
        <v>18</v>
      </c>
      <c r="E501" s="12" t="s">
        <v>1237</v>
      </c>
      <c r="F501" s="12" t="s">
        <v>20</v>
      </c>
      <c r="G501" s="12" t="s">
        <v>44</v>
      </c>
      <c r="H501" s="12" t="s">
        <v>1238</v>
      </c>
      <c r="I501" s="14"/>
      <c r="J501" s="12" t="s">
        <v>46</v>
      </c>
      <c r="K501" s="15">
        <v>44594</v>
      </c>
      <c r="L501" s="12" t="s">
        <v>69</v>
      </c>
      <c r="M501" s="12" t="s">
        <v>26</v>
      </c>
      <c r="N501" s="12" t="s">
        <v>26</v>
      </c>
      <c r="O501" s="14"/>
      <c r="P501" s="14"/>
      <c r="Q501" s="14"/>
      <c r="R501" s="14"/>
      <c r="S501" s="14"/>
      <c r="T501" s="14"/>
    </row>
    <row r="502" spans="1:20" ht="19.5" customHeight="1">
      <c r="A502" s="11">
        <v>44593.660804965279</v>
      </c>
      <c r="B502" s="12" t="s">
        <v>328</v>
      </c>
      <c r="C502" s="12" t="s">
        <v>27</v>
      </c>
      <c r="D502" s="13" t="s">
        <v>18</v>
      </c>
      <c r="E502" s="12" t="s">
        <v>1239</v>
      </c>
      <c r="F502" s="12" t="s">
        <v>20</v>
      </c>
      <c r="G502" s="12" t="s">
        <v>44</v>
      </c>
      <c r="H502" s="12" t="s">
        <v>1240</v>
      </c>
      <c r="I502" s="14"/>
      <c r="J502" s="12" t="s">
        <v>46</v>
      </c>
      <c r="K502" s="15">
        <v>44599</v>
      </c>
      <c r="L502" s="12" t="s">
        <v>69</v>
      </c>
      <c r="M502" s="12" t="s">
        <v>26</v>
      </c>
      <c r="N502" s="12" t="s">
        <v>26</v>
      </c>
      <c r="O502" s="14"/>
      <c r="P502" s="14"/>
      <c r="Q502" s="14"/>
      <c r="R502" s="14"/>
      <c r="S502" s="14"/>
      <c r="T502" s="14"/>
    </row>
    <row r="503" spans="1:20" ht="20.25" customHeight="1">
      <c r="A503" s="11">
        <v>44593.683327928244</v>
      </c>
      <c r="B503" s="12" t="s">
        <v>328</v>
      </c>
      <c r="C503" s="12" t="s">
        <v>27</v>
      </c>
      <c r="D503" s="13" t="s">
        <v>18</v>
      </c>
      <c r="E503" s="12" t="s">
        <v>1237</v>
      </c>
      <c r="F503" s="12" t="s">
        <v>20</v>
      </c>
      <c r="G503" s="12" t="s">
        <v>44</v>
      </c>
      <c r="H503" s="12" t="s">
        <v>1241</v>
      </c>
      <c r="I503" s="14"/>
      <c r="J503" s="12" t="s">
        <v>1242</v>
      </c>
      <c r="K503" s="15">
        <v>44595</v>
      </c>
      <c r="L503" s="12" t="s">
        <v>25</v>
      </c>
      <c r="M503" s="12" t="s">
        <v>26</v>
      </c>
      <c r="N503" s="12" t="s">
        <v>26</v>
      </c>
      <c r="O503" s="14"/>
      <c r="P503" s="14"/>
      <c r="Q503" s="14"/>
      <c r="R503" s="14"/>
      <c r="S503" s="14"/>
      <c r="T503" s="14"/>
    </row>
    <row r="504" spans="1:20" ht="17.25" customHeight="1">
      <c r="A504" s="11">
        <v>44594.381280682872</v>
      </c>
      <c r="B504" s="12" t="s">
        <v>328</v>
      </c>
      <c r="C504" s="12" t="s">
        <v>27</v>
      </c>
      <c r="D504" s="13" t="s">
        <v>1243</v>
      </c>
      <c r="E504" s="12" t="s">
        <v>1244</v>
      </c>
      <c r="F504" s="12" t="s">
        <v>77</v>
      </c>
      <c r="G504" s="12" t="s">
        <v>44</v>
      </c>
      <c r="H504" s="12" t="s">
        <v>1245</v>
      </c>
      <c r="I504" s="16" t="s">
        <v>1246</v>
      </c>
      <c r="J504" s="12" t="s">
        <v>48</v>
      </c>
      <c r="K504" s="15">
        <v>44599</v>
      </c>
      <c r="L504" s="14"/>
      <c r="M504" s="12" t="s">
        <v>26</v>
      </c>
      <c r="N504" s="12" t="s">
        <v>26</v>
      </c>
      <c r="O504" s="14"/>
      <c r="P504" s="14"/>
      <c r="Q504" s="14"/>
      <c r="R504" s="14"/>
      <c r="S504" s="14"/>
      <c r="T504" s="14"/>
    </row>
    <row r="505" spans="1:20" ht="16.5" customHeight="1">
      <c r="A505" s="11">
        <v>44594.400874618055</v>
      </c>
      <c r="B505" s="12" t="s">
        <v>328</v>
      </c>
      <c r="C505" s="12" t="s">
        <v>27</v>
      </c>
      <c r="D505" s="13" t="s">
        <v>18</v>
      </c>
      <c r="E505" s="12" t="s">
        <v>1239</v>
      </c>
      <c r="F505" s="12" t="s">
        <v>20</v>
      </c>
      <c r="G505" s="12" t="s">
        <v>44</v>
      </c>
      <c r="H505" s="12" t="s">
        <v>1247</v>
      </c>
      <c r="I505" s="14"/>
      <c r="J505" s="12" t="s">
        <v>48</v>
      </c>
      <c r="K505" s="15">
        <v>44595</v>
      </c>
      <c r="L505" s="12" t="s">
        <v>25</v>
      </c>
      <c r="M505" s="12" t="s">
        <v>26</v>
      </c>
      <c r="N505" s="12" t="s">
        <v>26</v>
      </c>
      <c r="O505" s="14"/>
      <c r="P505" s="14"/>
      <c r="Q505" s="14"/>
      <c r="R505" s="14"/>
      <c r="S505" s="14"/>
      <c r="T505" s="14"/>
    </row>
    <row r="506" spans="1:20" ht="19.5" customHeight="1">
      <c r="A506" s="11">
        <v>44594.470184328704</v>
      </c>
      <c r="B506" s="12" t="s">
        <v>328</v>
      </c>
      <c r="C506" s="12" t="s">
        <v>27</v>
      </c>
      <c r="D506" s="13" t="s">
        <v>1243</v>
      </c>
      <c r="E506" s="12" t="s">
        <v>1248</v>
      </c>
      <c r="F506" s="12" t="s">
        <v>77</v>
      </c>
      <c r="G506" s="12" t="s">
        <v>44</v>
      </c>
      <c r="H506" s="12" t="s">
        <v>1249</v>
      </c>
      <c r="I506" s="16" t="s">
        <v>1250</v>
      </c>
      <c r="J506" s="12" t="s">
        <v>48</v>
      </c>
      <c r="K506" s="15">
        <v>44599</v>
      </c>
      <c r="L506" s="14"/>
      <c r="M506" s="12" t="s">
        <v>26</v>
      </c>
      <c r="N506" s="12" t="s">
        <v>26</v>
      </c>
      <c r="O506" s="14"/>
      <c r="P506" s="14"/>
      <c r="Q506" s="14"/>
      <c r="R506" s="14"/>
      <c r="S506" s="14"/>
      <c r="T506" s="14"/>
    </row>
    <row r="507" spans="1:20" ht="12.75">
      <c r="A507" s="22">
        <v>44594.636645937499</v>
      </c>
      <c r="B507" s="12" t="s">
        <v>328</v>
      </c>
      <c r="C507" s="23" t="s">
        <v>27</v>
      </c>
      <c r="D507" s="24" t="s">
        <v>18</v>
      </c>
      <c r="E507" s="23" t="s">
        <v>1239</v>
      </c>
      <c r="F507" s="23" t="s">
        <v>20</v>
      </c>
      <c r="G507" s="23" t="s">
        <v>44</v>
      </c>
      <c r="H507" s="23" t="s">
        <v>1251</v>
      </c>
      <c r="J507" s="23" t="s">
        <v>31</v>
      </c>
      <c r="K507" s="25">
        <v>44596</v>
      </c>
      <c r="L507" s="23" t="s">
        <v>25</v>
      </c>
      <c r="M507" s="23" t="s">
        <v>26</v>
      </c>
      <c r="N507" s="23" t="s">
        <v>26</v>
      </c>
    </row>
    <row r="508" spans="1:20" ht="12.75">
      <c r="A508" s="22">
        <v>44599.394413530092</v>
      </c>
      <c r="B508" s="12" t="s">
        <v>1252</v>
      </c>
      <c r="C508" s="23" t="s">
        <v>27</v>
      </c>
      <c r="D508" s="24" t="s">
        <v>644</v>
      </c>
      <c r="E508" s="23" t="s">
        <v>1253</v>
      </c>
      <c r="F508" s="23" t="s">
        <v>94</v>
      </c>
      <c r="G508" s="23" t="s">
        <v>78</v>
      </c>
      <c r="H508" s="23" t="s">
        <v>1254</v>
      </c>
      <c r="I508" s="26" t="s">
        <v>1255</v>
      </c>
      <c r="J508" s="23" t="s">
        <v>1256</v>
      </c>
      <c r="K508" s="25">
        <v>44599</v>
      </c>
      <c r="M508" s="23" t="s">
        <v>26</v>
      </c>
      <c r="N508" s="23" t="s">
        <v>26</v>
      </c>
    </row>
    <row r="509" spans="1:20" ht="12.75">
      <c r="A509" s="22">
        <v>44599.60211994213</v>
      </c>
      <c r="B509" s="12" t="s">
        <v>328</v>
      </c>
      <c r="C509" s="23" t="s">
        <v>27</v>
      </c>
      <c r="D509" s="24" t="s">
        <v>224</v>
      </c>
      <c r="E509" s="23" t="s">
        <v>1257</v>
      </c>
      <c r="F509" s="23" t="s">
        <v>43</v>
      </c>
      <c r="G509" s="23" t="s">
        <v>512</v>
      </c>
      <c r="H509" s="23" t="s">
        <v>1258</v>
      </c>
      <c r="I509" s="27" t="s">
        <v>1259</v>
      </c>
      <c r="J509" s="23" t="s">
        <v>68</v>
      </c>
      <c r="K509" s="25">
        <v>44599</v>
      </c>
      <c r="M509" s="23" t="s">
        <v>26</v>
      </c>
      <c r="N509" s="23" t="s">
        <v>26</v>
      </c>
    </row>
    <row r="510" spans="1:20" ht="12.75">
      <c r="A510" s="22">
        <v>44599.605133344907</v>
      </c>
      <c r="B510" s="12" t="s">
        <v>1237</v>
      </c>
      <c r="C510" s="23" t="s">
        <v>17</v>
      </c>
      <c r="D510" s="24" t="s">
        <v>53</v>
      </c>
      <c r="E510" s="23" t="s">
        <v>113</v>
      </c>
      <c r="F510" s="23" t="s">
        <v>55</v>
      </c>
      <c r="G510" s="23" t="s">
        <v>78</v>
      </c>
      <c r="H510" s="23" t="s">
        <v>1260</v>
      </c>
      <c r="J510" s="23" t="s">
        <v>73</v>
      </c>
      <c r="K510" s="25">
        <v>44606</v>
      </c>
      <c r="L510" s="23" t="s">
        <v>1261</v>
      </c>
      <c r="M510" s="23" t="s">
        <v>26</v>
      </c>
      <c r="N510" s="23" t="s">
        <v>26</v>
      </c>
    </row>
    <row r="511" spans="1:20" ht="12.75">
      <c r="A511" s="22">
        <v>44599.680912488431</v>
      </c>
      <c r="B511" s="12" t="s">
        <v>74</v>
      </c>
      <c r="C511" s="23" t="s">
        <v>27</v>
      </c>
      <c r="D511" s="24" t="s">
        <v>844</v>
      </c>
      <c r="E511" s="23" t="s">
        <v>1262</v>
      </c>
      <c r="F511" s="23" t="s">
        <v>298</v>
      </c>
      <c r="G511" s="23" t="s">
        <v>1263</v>
      </c>
      <c r="H511" s="23" t="s">
        <v>1264</v>
      </c>
      <c r="J511" s="23" t="s">
        <v>1265</v>
      </c>
      <c r="K511" s="25">
        <v>44601</v>
      </c>
      <c r="M511" s="23" t="s">
        <v>26</v>
      </c>
      <c r="N511" s="23" t="s">
        <v>26</v>
      </c>
    </row>
    <row r="512" spans="1:20" ht="12.75">
      <c r="A512" s="22">
        <v>44599.69375554398</v>
      </c>
      <c r="B512" s="12" t="s">
        <v>328</v>
      </c>
      <c r="C512" s="23" t="s">
        <v>27</v>
      </c>
      <c r="D512" s="24" t="s">
        <v>88</v>
      </c>
      <c r="E512" s="23" t="s">
        <v>89</v>
      </c>
      <c r="F512" s="23" t="s">
        <v>43</v>
      </c>
      <c r="G512" s="23" t="s">
        <v>44</v>
      </c>
      <c r="H512" s="23" t="s">
        <v>1266</v>
      </c>
      <c r="I512" s="28" t="s">
        <v>1267</v>
      </c>
      <c r="J512" s="23" t="s">
        <v>68</v>
      </c>
      <c r="K512" s="25">
        <v>44602</v>
      </c>
      <c r="L512" s="23" t="s">
        <v>32</v>
      </c>
      <c r="M512" s="23" t="s">
        <v>26</v>
      </c>
      <c r="N512" s="23" t="s">
        <v>26</v>
      </c>
    </row>
    <row r="513" spans="1:17" ht="12.75">
      <c r="A513" s="22">
        <v>44599.711325995369</v>
      </c>
      <c r="B513" s="12" t="s">
        <v>1237</v>
      </c>
      <c r="C513" s="23" t="s">
        <v>27</v>
      </c>
      <c r="D513" s="24" t="s">
        <v>772</v>
      </c>
      <c r="E513" s="23" t="s">
        <v>165</v>
      </c>
      <c r="F513" s="23" t="s">
        <v>43</v>
      </c>
      <c r="G513" s="23" t="s">
        <v>21</v>
      </c>
      <c r="H513" s="23" t="s">
        <v>1268</v>
      </c>
      <c r="I513" s="27" t="s">
        <v>1269</v>
      </c>
      <c r="J513" s="23" t="s">
        <v>46</v>
      </c>
      <c r="K513" s="25">
        <v>44602</v>
      </c>
      <c r="L513" s="23" t="s">
        <v>1270</v>
      </c>
      <c r="M513" s="23" t="s">
        <v>26</v>
      </c>
      <c r="N513" s="23" t="s">
        <v>26</v>
      </c>
    </row>
    <row r="514" spans="1:17" ht="12.75">
      <c r="A514" s="22">
        <v>44600.458918946759</v>
      </c>
      <c r="B514" s="23" t="s">
        <v>74</v>
      </c>
      <c r="C514" s="23" t="s">
        <v>27</v>
      </c>
      <c r="D514" s="24" t="s">
        <v>1271</v>
      </c>
      <c r="E514" s="23" t="s">
        <v>1272</v>
      </c>
      <c r="F514" s="23" t="s">
        <v>61</v>
      </c>
      <c r="G514" s="23" t="s">
        <v>78</v>
      </c>
      <c r="H514" s="23" t="s">
        <v>1273</v>
      </c>
      <c r="I514" s="27" t="s">
        <v>1274</v>
      </c>
      <c r="J514" s="23" t="s">
        <v>202</v>
      </c>
      <c r="K514" s="25">
        <v>44621</v>
      </c>
      <c r="L514" s="23" t="s">
        <v>1275</v>
      </c>
      <c r="M514" s="23" t="s">
        <v>26</v>
      </c>
      <c r="N514" s="23" t="s">
        <v>26</v>
      </c>
    </row>
    <row r="515" spans="1:17" ht="12.75">
      <c r="A515" s="22">
        <v>44600.465463865738</v>
      </c>
      <c r="B515" s="23" t="s">
        <v>74</v>
      </c>
      <c r="C515" s="23" t="s">
        <v>27</v>
      </c>
      <c r="D515" s="24" t="s">
        <v>1271</v>
      </c>
      <c r="E515" s="23" t="s">
        <v>1272</v>
      </c>
      <c r="F515" s="23" t="s">
        <v>61</v>
      </c>
      <c r="G515" s="23" t="s">
        <v>21</v>
      </c>
      <c r="H515" s="23" t="s">
        <v>1276</v>
      </c>
      <c r="I515" s="27" t="s">
        <v>1277</v>
      </c>
      <c r="J515" s="23" t="s">
        <v>46</v>
      </c>
      <c r="K515" s="25">
        <v>44621</v>
      </c>
      <c r="L515" s="23" t="s">
        <v>1275</v>
      </c>
      <c r="M515" s="23" t="s">
        <v>26</v>
      </c>
      <c r="N515" s="23" t="s">
        <v>26</v>
      </c>
    </row>
    <row r="516" spans="1:17" ht="12.75">
      <c r="A516" s="22">
        <v>44600.678116944444</v>
      </c>
      <c r="B516" s="23" t="s">
        <v>1237</v>
      </c>
      <c r="C516" s="23" t="s">
        <v>27</v>
      </c>
      <c r="D516" s="24" t="s">
        <v>772</v>
      </c>
      <c r="E516" s="23" t="s">
        <v>1278</v>
      </c>
      <c r="F516" s="23" t="s">
        <v>43</v>
      </c>
      <c r="G516" s="23" t="s">
        <v>21</v>
      </c>
      <c r="H516" s="23" t="s">
        <v>1279</v>
      </c>
      <c r="I516" s="28" t="s">
        <v>1280</v>
      </c>
      <c r="J516" s="23" t="s">
        <v>46</v>
      </c>
      <c r="K516" s="25">
        <v>44603</v>
      </c>
      <c r="L516" s="23" t="s">
        <v>1281</v>
      </c>
      <c r="M516" s="23" t="s">
        <v>26</v>
      </c>
      <c r="N516" s="23" t="s">
        <v>26</v>
      </c>
      <c r="P516" s="29">
        <v>44603</v>
      </c>
      <c r="Q516" s="23">
        <v>2</v>
      </c>
    </row>
    <row r="517" spans="1:17" ht="12.75">
      <c r="A517" s="22">
        <v>44602.635479594908</v>
      </c>
      <c r="B517" s="23" t="s">
        <v>328</v>
      </c>
      <c r="C517" s="23" t="s">
        <v>27</v>
      </c>
      <c r="D517" s="24" t="s">
        <v>189</v>
      </c>
      <c r="E517" s="23" t="s">
        <v>189</v>
      </c>
      <c r="F517" s="23" t="s">
        <v>111</v>
      </c>
      <c r="G517" s="23" t="s">
        <v>78</v>
      </c>
      <c r="H517" s="23" t="s">
        <v>1282</v>
      </c>
      <c r="I517" s="28" t="s">
        <v>1283</v>
      </c>
      <c r="J517" s="23" t="s">
        <v>46</v>
      </c>
      <c r="K517" s="25">
        <v>44606</v>
      </c>
      <c r="L517" s="23" t="s">
        <v>32</v>
      </c>
      <c r="M517" s="23" t="s">
        <v>26</v>
      </c>
      <c r="N517" s="23" t="s">
        <v>26</v>
      </c>
    </row>
    <row r="518" spans="1:17" ht="12.75">
      <c r="A518" s="22">
        <v>44602.684760937496</v>
      </c>
      <c r="B518" s="23" t="s">
        <v>1252</v>
      </c>
      <c r="C518" s="23" t="s">
        <v>27</v>
      </c>
      <c r="D518" s="24" t="s">
        <v>53</v>
      </c>
      <c r="E518" s="23" t="s">
        <v>210</v>
      </c>
      <c r="F518" s="23" t="s">
        <v>55</v>
      </c>
      <c r="G518" s="23" t="s">
        <v>78</v>
      </c>
      <c r="H518" s="23" t="s">
        <v>1284</v>
      </c>
      <c r="I518" s="27" t="s">
        <v>1285</v>
      </c>
      <c r="J518" s="23" t="s">
        <v>24</v>
      </c>
      <c r="K518" s="25">
        <v>44607</v>
      </c>
      <c r="L518" s="23" t="s">
        <v>25</v>
      </c>
      <c r="M518" s="23" t="s">
        <v>26</v>
      </c>
      <c r="N518" s="23" t="s">
        <v>26</v>
      </c>
    </row>
    <row r="519" spans="1:17" ht="12.75">
      <c r="A519" s="22">
        <v>44602.69899719907</v>
      </c>
      <c r="B519" s="23" t="s">
        <v>1252</v>
      </c>
      <c r="C519" s="23" t="s">
        <v>27</v>
      </c>
      <c r="D519" s="24" t="s">
        <v>1286</v>
      </c>
      <c r="E519" s="23" t="s">
        <v>1237</v>
      </c>
      <c r="F519" s="23" t="s">
        <v>20</v>
      </c>
      <c r="G519" s="23" t="s">
        <v>78</v>
      </c>
      <c r="H519" s="26" t="s">
        <v>1287</v>
      </c>
      <c r="I519" s="23" t="s">
        <v>1288</v>
      </c>
      <c r="J519" s="23" t="s">
        <v>46</v>
      </c>
      <c r="K519" s="25">
        <v>44603</v>
      </c>
      <c r="L519" s="23" t="s">
        <v>69</v>
      </c>
      <c r="M519" s="23" t="s">
        <v>26</v>
      </c>
      <c r="N519" s="23" t="s">
        <v>26</v>
      </c>
    </row>
    <row r="520" spans="1:17" ht="12.75">
      <c r="A520" s="22">
        <v>44606.459356932872</v>
      </c>
      <c r="B520" s="23" t="s">
        <v>1252</v>
      </c>
      <c r="C520" s="23" t="s">
        <v>27</v>
      </c>
      <c r="D520" s="24" t="s">
        <v>1271</v>
      </c>
      <c r="E520" s="23" t="s">
        <v>1271</v>
      </c>
      <c r="F520" s="23" t="s">
        <v>61</v>
      </c>
      <c r="G520" s="23" t="s">
        <v>78</v>
      </c>
      <c r="H520" s="23" t="s">
        <v>1289</v>
      </c>
      <c r="I520" s="28" t="s">
        <v>1290</v>
      </c>
      <c r="J520" s="23" t="s">
        <v>213</v>
      </c>
      <c r="K520" s="25">
        <v>44606</v>
      </c>
      <c r="M520" s="23" t="s">
        <v>26</v>
      </c>
      <c r="N520" s="23" t="s">
        <v>26</v>
      </c>
    </row>
    <row r="521" spans="1:17" ht="12.75">
      <c r="A521" s="22">
        <v>44606.462799988425</v>
      </c>
      <c r="B521" s="23" t="s">
        <v>1252</v>
      </c>
      <c r="C521" s="23" t="s">
        <v>27</v>
      </c>
      <c r="D521" s="24" t="s">
        <v>1271</v>
      </c>
      <c r="E521" s="23" t="s">
        <v>1271</v>
      </c>
      <c r="F521" s="23" t="s">
        <v>61</v>
      </c>
      <c r="G521" s="23" t="s">
        <v>78</v>
      </c>
      <c r="H521" s="23" t="s">
        <v>1291</v>
      </c>
      <c r="J521" s="23" t="s">
        <v>343</v>
      </c>
      <c r="K521" s="25">
        <v>44615</v>
      </c>
      <c r="M521" s="23" t="s">
        <v>26</v>
      </c>
      <c r="N521" s="23" t="s">
        <v>26</v>
      </c>
    </row>
    <row r="522" spans="1:17" ht="12.75">
      <c r="A522" s="22">
        <v>44606.558770821764</v>
      </c>
      <c r="B522" s="23" t="s">
        <v>1252</v>
      </c>
      <c r="C522" s="23" t="s">
        <v>27</v>
      </c>
      <c r="D522" s="24" t="s">
        <v>1286</v>
      </c>
      <c r="E522" s="23" t="s">
        <v>1237</v>
      </c>
      <c r="F522" s="23" t="s">
        <v>20</v>
      </c>
      <c r="G522" s="23" t="s">
        <v>78</v>
      </c>
      <c r="H522" s="23" t="s">
        <v>1292</v>
      </c>
      <c r="I522" s="23" t="s">
        <v>1293</v>
      </c>
      <c r="J522" s="23" t="s">
        <v>46</v>
      </c>
      <c r="K522" s="25">
        <v>44607</v>
      </c>
      <c r="L522" s="23" t="s">
        <v>917</v>
      </c>
      <c r="M522" s="23" t="s">
        <v>26</v>
      </c>
      <c r="N522" s="23" t="s">
        <v>26</v>
      </c>
    </row>
    <row r="523" spans="1:17" ht="12.75">
      <c r="A523" s="22">
        <v>44606.567900775466</v>
      </c>
      <c r="B523" s="23" t="s">
        <v>328</v>
      </c>
      <c r="C523" s="23" t="s">
        <v>27</v>
      </c>
      <c r="D523" s="24" t="s">
        <v>59</v>
      </c>
      <c r="E523" s="23" t="s">
        <v>301</v>
      </c>
      <c r="F523" s="23" t="s">
        <v>61</v>
      </c>
      <c r="G523" s="23" t="s">
        <v>21</v>
      </c>
      <c r="H523" s="23" t="s">
        <v>1294</v>
      </c>
      <c r="I523" s="26" t="s">
        <v>1295</v>
      </c>
      <c r="J523" s="23" t="s">
        <v>73</v>
      </c>
      <c r="K523" s="25">
        <v>44613</v>
      </c>
      <c r="M523" s="23" t="s">
        <v>26</v>
      </c>
      <c r="N523" s="23" t="s">
        <v>26</v>
      </c>
    </row>
    <row r="524" spans="1:17" ht="12.75">
      <c r="A524" s="22">
        <v>44606.670803518515</v>
      </c>
      <c r="B524" s="23" t="s">
        <v>1252</v>
      </c>
      <c r="C524" s="23" t="s">
        <v>27</v>
      </c>
      <c r="D524" s="24" t="s">
        <v>1296</v>
      </c>
      <c r="E524" s="23" t="s">
        <v>1297</v>
      </c>
      <c r="F524" s="23" t="s">
        <v>77</v>
      </c>
      <c r="G524" s="23" t="s">
        <v>1298</v>
      </c>
      <c r="H524" s="23" t="s">
        <v>1299</v>
      </c>
      <c r="I524" s="28" t="s">
        <v>1300</v>
      </c>
      <c r="J524" s="23" t="s">
        <v>48</v>
      </c>
      <c r="K524" s="25">
        <v>44610</v>
      </c>
      <c r="M524" s="23" t="s">
        <v>26</v>
      </c>
      <c r="N524" s="23" t="s">
        <v>26</v>
      </c>
    </row>
    <row r="525" spans="1:17" ht="12.75">
      <c r="A525" s="22">
        <v>44607.390120243057</v>
      </c>
      <c r="B525" s="23" t="s">
        <v>1252</v>
      </c>
      <c r="C525" s="23" t="s">
        <v>27</v>
      </c>
      <c r="D525" s="24" t="s">
        <v>1271</v>
      </c>
      <c r="E525" s="23" t="s">
        <v>1271</v>
      </c>
      <c r="F525" s="23" t="s">
        <v>61</v>
      </c>
      <c r="G525" s="23" t="s">
        <v>78</v>
      </c>
      <c r="H525" s="23" t="s">
        <v>1301</v>
      </c>
      <c r="I525" s="28" t="s">
        <v>1302</v>
      </c>
      <c r="J525" s="23" t="s">
        <v>343</v>
      </c>
      <c r="K525" s="25">
        <v>44607</v>
      </c>
      <c r="M525" s="23" t="s">
        <v>26</v>
      </c>
      <c r="N525" s="23" t="s">
        <v>26</v>
      </c>
    </row>
    <row r="526" spans="1:17" ht="12.75">
      <c r="A526" s="22">
        <v>44607.391704490743</v>
      </c>
      <c r="B526" s="23" t="s">
        <v>1237</v>
      </c>
      <c r="C526" s="23" t="s">
        <v>27</v>
      </c>
      <c r="D526" s="24" t="s">
        <v>1271</v>
      </c>
      <c r="E526" s="23" t="s">
        <v>1271</v>
      </c>
      <c r="F526" s="23" t="s">
        <v>61</v>
      </c>
      <c r="G526" s="23" t="s">
        <v>78</v>
      </c>
      <c r="H526" s="23" t="s">
        <v>1303</v>
      </c>
      <c r="J526" s="23" t="s">
        <v>343</v>
      </c>
      <c r="K526" s="25">
        <v>44610</v>
      </c>
      <c r="M526" s="23" t="s">
        <v>26</v>
      </c>
      <c r="N526" s="23" t="s">
        <v>26</v>
      </c>
    </row>
    <row r="527" spans="1:17" ht="12.75">
      <c r="A527" s="22">
        <v>44607.450087835648</v>
      </c>
      <c r="B527" s="23" t="s">
        <v>1237</v>
      </c>
      <c r="C527" s="23" t="s">
        <v>27</v>
      </c>
      <c r="D527" s="24" t="s">
        <v>88</v>
      </c>
      <c r="E527" s="23" t="s">
        <v>535</v>
      </c>
      <c r="F527" s="23" t="s">
        <v>43</v>
      </c>
      <c r="G527" s="23" t="s">
        <v>44</v>
      </c>
      <c r="H527" s="23" t="s">
        <v>1304</v>
      </c>
      <c r="I527" s="26" t="s">
        <v>1305</v>
      </c>
      <c r="J527" s="23" t="s">
        <v>68</v>
      </c>
      <c r="K527" s="25">
        <v>44609</v>
      </c>
      <c r="L527" s="23" t="s">
        <v>69</v>
      </c>
      <c r="M527" s="23" t="s">
        <v>26</v>
      </c>
      <c r="N527" s="23" t="s">
        <v>26</v>
      </c>
    </row>
    <row r="528" spans="1:17" ht="12.75">
      <c r="A528" s="22">
        <v>44607.479092071764</v>
      </c>
      <c r="B528" s="23" t="s">
        <v>1252</v>
      </c>
      <c r="C528" s="23" t="s">
        <v>27</v>
      </c>
      <c r="D528" s="24" t="s">
        <v>53</v>
      </c>
      <c r="E528" s="23" t="s">
        <v>210</v>
      </c>
      <c r="F528" s="23" t="s">
        <v>55</v>
      </c>
      <c r="G528" s="23" t="s">
        <v>78</v>
      </c>
      <c r="H528" s="26" t="s">
        <v>1306</v>
      </c>
      <c r="I528" s="28" t="s">
        <v>1307</v>
      </c>
      <c r="J528" s="23" t="s">
        <v>68</v>
      </c>
      <c r="K528" s="25">
        <v>44610</v>
      </c>
      <c r="L528" s="23" t="s">
        <v>435</v>
      </c>
      <c r="M528" s="23" t="s">
        <v>26</v>
      </c>
      <c r="N528" s="23" t="s">
        <v>26</v>
      </c>
    </row>
    <row r="529" spans="1:14" ht="12.75">
      <c r="A529" s="22">
        <v>44607.489485995371</v>
      </c>
      <c r="B529" s="23" t="s">
        <v>1252</v>
      </c>
      <c r="C529" s="23" t="s">
        <v>27</v>
      </c>
      <c r="D529" s="24" t="s">
        <v>53</v>
      </c>
      <c r="E529" s="23" t="s">
        <v>113</v>
      </c>
      <c r="F529" s="23" t="s">
        <v>55</v>
      </c>
      <c r="G529" s="23" t="s">
        <v>78</v>
      </c>
      <c r="H529" s="23" t="s">
        <v>1308</v>
      </c>
      <c r="I529" s="28" t="s">
        <v>1309</v>
      </c>
      <c r="J529" s="23" t="s">
        <v>68</v>
      </c>
      <c r="K529" s="25">
        <v>44613</v>
      </c>
      <c r="L529" s="23" t="s">
        <v>435</v>
      </c>
      <c r="M529" s="23" t="s">
        <v>26</v>
      </c>
      <c r="N529" s="23" t="s">
        <v>26</v>
      </c>
    </row>
    <row r="530" spans="1:14" ht="12.75">
      <c r="A530" s="22">
        <v>44607.496494386578</v>
      </c>
      <c r="B530" s="23" t="s">
        <v>1252</v>
      </c>
      <c r="C530" s="23" t="s">
        <v>27</v>
      </c>
      <c r="D530" s="24" t="s">
        <v>53</v>
      </c>
      <c r="E530" s="23" t="s">
        <v>113</v>
      </c>
      <c r="F530" s="23" t="s">
        <v>55</v>
      </c>
      <c r="G530" s="23" t="s">
        <v>78</v>
      </c>
      <c r="H530" s="23" t="s">
        <v>1310</v>
      </c>
      <c r="I530" s="28" t="s">
        <v>1311</v>
      </c>
      <c r="J530" s="23" t="s">
        <v>68</v>
      </c>
      <c r="K530" s="25">
        <v>44613</v>
      </c>
      <c r="L530" s="23" t="s">
        <v>25</v>
      </c>
      <c r="M530" s="23" t="s">
        <v>26</v>
      </c>
      <c r="N530" s="23" t="s">
        <v>26</v>
      </c>
    </row>
    <row r="531" spans="1:14" ht="76.5">
      <c r="A531" s="22">
        <v>44607.606889930554</v>
      </c>
      <c r="B531" s="23" t="s">
        <v>108</v>
      </c>
      <c r="C531" s="23" t="s">
        <v>27</v>
      </c>
      <c r="D531" s="24" t="s">
        <v>823</v>
      </c>
      <c r="E531" s="23" t="s">
        <v>1312</v>
      </c>
      <c r="F531" s="23" t="s">
        <v>298</v>
      </c>
      <c r="G531" s="23" t="s">
        <v>1313</v>
      </c>
      <c r="H531" s="30" t="s">
        <v>1314</v>
      </c>
      <c r="J531" s="23" t="s">
        <v>1315</v>
      </c>
      <c r="K531" s="25">
        <v>44613</v>
      </c>
      <c r="M531" s="23" t="s">
        <v>26</v>
      </c>
      <c r="N531" s="23" t="s">
        <v>26</v>
      </c>
    </row>
    <row r="532" spans="1:14" ht="12.75">
      <c r="A532" s="22">
        <v>44607.647131111109</v>
      </c>
      <c r="B532" s="23" t="s">
        <v>1252</v>
      </c>
      <c r="C532" s="23" t="s">
        <v>27</v>
      </c>
      <c r="D532" s="24" t="s">
        <v>1271</v>
      </c>
      <c r="E532" s="23" t="s">
        <v>61</v>
      </c>
      <c r="F532" s="23" t="s">
        <v>61</v>
      </c>
      <c r="G532" s="23" t="s">
        <v>78</v>
      </c>
      <c r="H532" s="23" t="s">
        <v>1316</v>
      </c>
      <c r="I532" s="28" t="s">
        <v>1317</v>
      </c>
      <c r="J532" s="23" t="s">
        <v>48</v>
      </c>
      <c r="K532" s="25">
        <v>44608</v>
      </c>
      <c r="L532" s="23" t="s">
        <v>1318</v>
      </c>
      <c r="M532" s="23" t="s">
        <v>26</v>
      </c>
      <c r="N532" s="23" t="s">
        <v>26</v>
      </c>
    </row>
    <row r="533" spans="1:14" ht="12.75">
      <c r="A533" s="22">
        <v>44608.414188576389</v>
      </c>
      <c r="B533" s="23" t="s">
        <v>328</v>
      </c>
      <c r="C533" s="23" t="s">
        <v>27</v>
      </c>
      <c r="D533" s="24" t="s">
        <v>1296</v>
      </c>
      <c r="E533" s="23" t="s">
        <v>1297</v>
      </c>
      <c r="F533" s="23" t="s">
        <v>77</v>
      </c>
      <c r="G533" s="23" t="s">
        <v>44</v>
      </c>
      <c r="H533" s="23" t="s">
        <v>1319</v>
      </c>
      <c r="I533" s="26" t="s">
        <v>1320</v>
      </c>
      <c r="J533" s="23" t="s">
        <v>48</v>
      </c>
      <c r="K533" s="25">
        <v>44613</v>
      </c>
      <c r="M533" s="23" t="s">
        <v>26</v>
      </c>
      <c r="N533" s="23" t="s">
        <v>26</v>
      </c>
    </row>
    <row r="534" spans="1:14" ht="12.75">
      <c r="A534" s="22">
        <v>44608.622783287035</v>
      </c>
      <c r="B534" s="23" t="s">
        <v>108</v>
      </c>
      <c r="C534" s="23" t="s">
        <v>27</v>
      </c>
      <c r="D534" s="24" t="s">
        <v>53</v>
      </c>
      <c r="E534" s="23" t="s">
        <v>120</v>
      </c>
      <c r="F534" s="23" t="s">
        <v>55</v>
      </c>
      <c r="G534" s="23" t="s">
        <v>78</v>
      </c>
      <c r="H534" s="23" t="s">
        <v>1321</v>
      </c>
      <c r="I534" s="28" t="s">
        <v>1322</v>
      </c>
      <c r="J534" s="23" t="s">
        <v>68</v>
      </c>
      <c r="K534" s="25">
        <v>44617</v>
      </c>
      <c r="M534" s="23" t="s">
        <v>26</v>
      </c>
      <c r="N534" s="23" t="s">
        <v>26</v>
      </c>
    </row>
    <row r="535" spans="1:14" ht="12.75">
      <c r="A535" s="22">
        <v>44608.665687511573</v>
      </c>
      <c r="B535" s="23" t="s">
        <v>1252</v>
      </c>
      <c r="C535" s="23" t="s">
        <v>27</v>
      </c>
      <c r="D535" s="24" t="s">
        <v>1286</v>
      </c>
      <c r="E535" s="23" t="s">
        <v>1237</v>
      </c>
      <c r="F535" s="23" t="s">
        <v>20</v>
      </c>
      <c r="G535" s="23" t="s">
        <v>78</v>
      </c>
      <c r="H535" s="23" t="s">
        <v>1323</v>
      </c>
      <c r="J535" s="23" t="s">
        <v>46</v>
      </c>
      <c r="K535" s="25">
        <v>44608</v>
      </c>
      <c r="L535" s="23" t="s">
        <v>32</v>
      </c>
      <c r="M535" s="23" t="s">
        <v>26</v>
      </c>
      <c r="N535" s="23" t="s">
        <v>26</v>
      </c>
    </row>
    <row r="536" spans="1:14" ht="12.75">
      <c r="A536" s="22">
        <v>44608.685138854169</v>
      </c>
      <c r="B536" s="23" t="s">
        <v>1237</v>
      </c>
      <c r="C536" s="23" t="s">
        <v>27</v>
      </c>
      <c r="D536" s="24" t="s">
        <v>314</v>
      </c>
      <c r="E536" s="23" t="s">
        <v>314</v>
      </c>
      <c r="F536" s="23" t="s">
        <v>298</v>
      </c>
      <c r="G536" s="23" t="s">
        <v>78</v>
      </c>
      <c r="H536" s="26" t="s">
        <v>1324</v>
      </c>
      <c r="I536" s="26" t="s">
        <v>1325</v>
      </c>
      <c r="J536" s="23" t="s">
        <v>46</v>
      </c>
      <c r="K536" s="25">
        <v>44609</v>
      </c>
      <c r="M536" s="23" t="s">
        <v>26</v>
      </c>
      <c r="N536" s="23" t="s">
        <v>26</v>
      </c>
    </row>
    <row r="537" spans="1:14" ht="12.75">
      <c r="A537" s="22">
        <v>44608.706653043977</v>
      </c>
      <c r="B537" s="23" t="s">
        <v>1252</v>
      </c>
      <c r="C537" s="23" t="s">
        <v>27</v>
      </c>
      <c r="D537" s="24" t="s">
        <v>1286</v>
      </c>
      <c r="E537" s="23" t="s">
        <v>1237</v>
      </c>
      <c r="F537" s="23" t="s">
        <v>20</v>
      </c>
      <c r="G537" s="23" t="s">
        <v>78</v>
      </c>
      <c r="H537" s="23" t="s">
        <v>1326</v>
      </c>
      <c r="I537" s="28" t="s">
        <v>1327</v>
      </c>
      <c r="J537" s="23" t="s">
        <v>343</v>
      </c>
      <c r="K537" s="25">
        <v>44608</v>
      </c>
      <c r="L537" s="23" t="s">
        <v>32</v>
      </c>
      <c r="M537" s="23" t="s">
        <v>26</v>
      </c>
      <c r="N537" s="23" t="s">
        <v>26</v>
      </c>
    </row>
    <row r="538" spans="1:14" ht="12.75">
      <c r="A538" s="22">
        <v>44609.353609722224</v>
      </c>
      <c r="B538" s="23" t="s">
        <v>1252</v>
      </c>
      <c r="C538" s="23" t="s">
        <v>17</v>
      </c>
      <c r="D538" s="24" t="s">
        <v>1286</v>
      </c>
      <c r="E538" s="23" t="s">
        <v>1237</v>
      </c>
      <c r="F538" s="23" t="s">
        <v>20</v>
      </c>
      <c r="G538" s="23" t="s">
        <v>78</v>
      </c>
      <c r="H538" s="23" t="s">
        <v>1328</v>
      </c>
      <c r="I538" s="27" t="s">
        <v>1329</v>
      </c>
      <c r="J538" s="23" t="s">
        <v>46</v>
      </c>
      <c r="K538" s="25">
        <v>44608</v>
      </c>
      <c r="L538" s="23" t="s">
        <v>32</v>
      </c>
      <c r="M538" s="23" t="s">
        <v>26</v>
      </c>
      <c r="N538" s="23" t="s">
        <v>26</v>
      </c>
    </row>
    <row r="539" spans="1:14" ht="12.75">
      <c r="A539" s="22">
        <v>44609.435768356481</v>
      </c>
      <c r="B539" s="23" t="s">
        <v>1237</v>
      </c>
      <c r="C539" s="23" t="s">
        <v>27</v>
      </c>
      <c r="D539" s="24" t="s">
        <v>314</v>
      </c>
      <c r="E539" s="23" t="s">
        <v>314</v>
      </c>
      <c r="F539" s="23" t="s">
        <v>298</v>
      </c>
      <c r="G539" s="23" t="s">
        <v>78</v>
      </c>
      <c r="H539" s="23" t="s">
        <v>1330</v>
      </c>
      <c r="I539" s="26" t="s">
        <v>1331</v>
      </c>
      <c r="J539" s="23" t="s">
        <v>46</v>
      </c>
      <c r="K539" s="25">
        <v>44609</v>
      </c>
      <c r="M539" s="23" t="s">
        <v>26</v>
      </c>
      <c r="N539" s="23" t="s">
        <v>26</v>
      </c>
    </row>
    <row r="540" spans="1:14" ht="12.75">
      <c r="A540" s="22">
        <v>44609.603708159717</v>
      </c>
      <c r="B540" s="23" t="s">
        <v>1252</v>
      </c>
      <c r="C540" s="23" t="s">
        <v>27</v>
      </c>
      <c r="D540" s="24" t="s">
        <v>1286</v>
      </c>
      <c r="E540" s="23" t="s">
        <v>1239</v>
      </c>
      <c r="F540" s="23" t="s">
        <v>20</v>
      </c>
      <c r="G540" s="23" t="s">
        <v>78</v>
      </c>
      <c r="H540" s="23" t="s">
        <v>1332</v>
      </c>
      <c r="I540" s="23" t="s">
        <v>1333</v>
      </c>
      <c r="J540" s="23" t="s">
        <v>46</v>
      </c>
      <c r="K540" s="25">
        <v>44610</v>
      </c>
      <c r="L540" s="23" t="s">
        <v>69</v>
      </c>
      <c r="M540" s="23" t="s">
        <v>26</v>
      </c>
      <c r="N540" s="23" t="s">
        <v>26</v>
      </c>
    </row>
    <row r="541" spans="1:14" ht="12.75">
      <c r="A541" s="22">
        <v>44609.627100983795</v>
      </c>
      <c r="B541" s="23" t="s">
        <v>1237</v>
      </c>
      <c r="C541" s="23" t="s">
        <v>27</v>
      </c>
      <c r="D541" s="24" t="s">
        <v>71</v>
      </c>
      <c r="E541" s="23" t="s">
        <v>120</v>
      </c>
      <c r="F541" s="23" t="s">
        <v>55</v>
      </c>
      <c r="G541" s="23" t="s">
        <v>21</v>
      </c>
      <c r="H541" s="26" t="s">
        <v>1334</v>
      </c>
      <c r="I541" s="28" t="s">
        <v>1335</v>
      </c>
      <c r="J541" s="23" t="s">
        <v>40</v>
      </c>
      <c r="K541" s="25">
        <v>44616</v>
      </c>
      <c r="L541" s="23" t="s">
        <v>32</v>
      </c>
      <c r="M541" s="23" t="s">
        <v>26</v>
      </c>
      <c r="N541" s="23" t="s">
        <v>26</v>
      </c>
    </row>
    <row r="542" spans="1:14" ht="12.75">
      <c r="A542" s="22">
        <v>44609.632751979167</v>
      </c>
      <c r="B542" s="23" t="s">
        <v>328</v>
      </c>
      <c r="C542" s="23" t="s">
        <v>27</v>
      </c>
      <c r="D542" s="24" t="s">
        <v>71</v>
      </c>
      <c r="E542" s="23" t="s">
        <v>29</v>
      </c>
      <c r="F542" s="23" t="s">
        <v>55</v>
      </c>
      <c r="G542" s="23" t="s">
        <v>21</v>
      </c>
      <c r="H542" s="23" t="s">
        <v>1336</v>
      </c>
      <c r="I542" s="27" t="s">
        <v>1337</v>
      </c>
      <c r="J542" s="23" t="s">
        <v>31</v>
      </c>
      <c r="K542" s="25">
        <v>44615</v>
      </c>
      <c r="L542" s="23" t="s">
        <v>32</v>
      </c>
      <c r="M542" s="23" t="s">
        <v>26</v>
      </c>
      <c r="N542" s="23" t="s">
        <v>26</v>
      </c>
    </row>
    <row r="543" spans="1:14" ht="12.75">
      <c r="A543" s="22">
        <v>44610.383938831015</v>
      </c>
      <c r="B543" s="23" t="s">
        <v>328</v>
      </c>
      <c r="C543" s="23" t="s">
        <v>27</v>
      </c>
      <c r="D543" s="24" t="s">
        <v>88</v>
      </c>
      <c r="E543" s="23" t="s">
        <v>535</v>
      </c>
      <c r="F543" s="23" t="s">
        <v>43</v>
      </c>
      <c r="G543" s="23" t="s">
        <v>44</v>
      </c>
      <c r="H543" s="23" t="s">
        <v>1338</v>
      </c>
      <c r="I543" s="26" t="s">
        <v>1339</v>
      </c>
      <c r="J543" s="23" t="s">
        <v>68</v>
      </c>
      <c r="K543" s="25">
        <v>44617</v>
      </c>
      <c r="L543" s="23" t="s">
        <v>32</v>
      </c>
      <c r="M543" s="23" t="s">
        <v>26</v>
      </c>
      <c r="N543" s="23" t="s">
        <v>26</v>
      </c>
    </row>
    <row r="544" spans="1:14" ht="12.75">
      <c r="A544" s="22">
        <v>44610.41342704861</v>
      </c>
      <c r="B544" s="23" t="s">
        <v>1237</v>
      </c>
      <c r="C544" s="23" t="s">
        <v>27</v>
      </c>
      <c r="D544" s="24" t="s">
        <v>88</v>
      </c>
      <c r="E544" s="23" t="s">
        <v>535</v>
      </c>
      <c r="F544" s="23" t="s">
        <v>43</v>
      </c>
      <c r="G544" s="23" t="s">
        <v>78</v>
      </c>
      <c r="H544" s="23" t="s">
        <v>1340</v>
      </c>
      <c r="I544" s="27" t="s">
        <v>1341</v>
      </c>
      <c r="J544" s="23" t="s">
        <v>68</v>
      </c>
      <c r="K544" s="25">
        <v>44615</v>
      </c>
      <c r="L544" s="23" t="s">
        <v>69</v>
      </c>
      <c r="M544" s="23" t="s">
        <v>26</v>
      </c>
      <c r="N544" s="23" t="s">
        <v>26</v>
      </c>
    </row>
    <row r="545" spans="1:14" ht="12.75">
      <c r="A545" s="22">
        <v>44610.436360555555</v>
      </c>
      <c r="B545" s="23" t="s">
        <v>1237</v>
      </c>
      <c r="C545" s="23" t="s">
        <v>27</v>
      </c>
      <c r="D545" s="24" t="s">
        <v>1271</v>
      </c>
      <c r="E545" s="23" t="s">
        <v>1342</v>
      </c>
      <c r="F545" s="23" t="s">
        <v>61</v>
      </c>
      <c r="G545" s="23" t="s">
        <v>21</v>
      </c>
      <c r="H545" s="23" t="s">
        <v>1343</v>
      </c>
      <c r="I545" s="28" t="s">
        <v>1344</v>
      </c>
      <c r="J545" s="23" t="s">
        <v>46</v>
      </c>
      <c r="K545" s="25">
        <v>44613</v>
      </c>
      <c r="M545" s="23" t="s">
        <v>26</v>
      </c>
      <c r="N545" s="23" t="s">
        <v>26</v>
      </c>
    </row>
    <row r="546" spans="1:14" ht="12.75">
      <c r="A546" s="22">
        <v>44613.378539467594</v>
      </c>
      <c r="B546" s="23" t="s">
        <v>1237</v>
      </c>
      <c r="C546" s="23" t="s">
        <v>27</v>
      </c>
      <c r="D546" s="24" t="s">
        <v>1345</v>
      </c>
      <c r="E546" s="23" t="s">
        <v>1271</v>
      </c>
      <c r="F546" s="23" t="s">
        <v>61</v>
      </c>
      <c r="G546" s="23" t="s">
        <v>78</v>
      </c>
      <c r="H546" s="23" t="s">
        <v>1346</v>
      </c>
      <c r="J546" s="23" t="s">
        <v>213</v>
      </c>
      <c r="K546" s="25">
        <v>44621</v>
      </c>
      <c r="M546" s="23" t="s">
        <v>26</v>
      </c>
      <c r="N546" s="23" t="s">
        <v>26</v>
      </c>
    </row>
    <row r="547" spans="1:14" ht="12.75">
      <c r="A547" s="22">
        <v>44613.613707349534</v>
      </c>
      <c r="B547" s="23" t="s">
        <v>1252</v>
      </c>
      <c r="C547" s="23" t="s">
        <v>27</v>
      </c>
      <c r="D547" s="24" t="s">
        <v>224</v>
      </c>
      <c r="E547" s="23" t="s">
        <v>1347</v>
      </c>
      <c r="F547" s="23" t="s">
        <v>43</v>
      </c>
      <c r="G547" s="23" t="s">
        <v>78</v>
      </c>
      <c r="H547" s="26" t="s">
        <v>1348</v>
      </c>
      <c r="I547" s="28" t="s">
        <v>1349</v>
      </c>
      <c r="J547" s="23" t="s">
        <v>68</v>
      </c>
      <c r="K547" s="25">
        <v>44582</v>
      </c>
      <c r="M547" s="23" t="s">
        <v>26</v>
      </c>
      <c r="N547" s="23" t="s">
        <v>26</v>
      </c>
    </row>
    <row r="548" spans="1:14" ht="12.75">
      <c r="A548" s="31">
        <v>44613.682297083331</v>
      </c>
      <c r="B548" s="23" t="s">
        <v>1252</v>
      </c>
      <c r="C548" s="23" t="s">
        <v>27</v>
      </c>
      <c r="D548" s="24" t="s">
        <v>644</v>
      </c>
      <c r="E548" s="23" t="s">
        <v>1350</v>
      </c>
      <c r="F548" s="23" t="s">
        <v>94</v>
      </c>
      <c r="G548" s="23" t="s">
        <v>78</v>
      </c>
      <c r="H548" s="23" t="s">
        <v>1351</v>
      </c>
      <c r="I548" s="26" t="s">
        <v>1352</v>
      </c>
      <c r="J548" s="23" t="s">
        <v>1353</v>
      </c>
      <c r="K548" s="25">
        <v>44613</v>
      </c>
      <c r="M548" s="23" t="s">
        <v>26</v>
      </c>
      <c r="N548" s="23" t="s">
        <v>26</v>
      </c>
    </row>
    <row r="549" spans="1:14" ht="12.75">
      <c r="A549" s="22">
        <v>44614.461573425928</v>
      </c>
      <c r="B549" s="23" t="s">
        <v>1252</v>
      </c>
      <c r="C549" s="23" t="s">
        <v>27</v>
      </c>
      <c r="D549" s="24" t="s">
        <v>249</v>
      </c>
      <c r="E549" s="23" t="s">
        <v>1354</v>
      </c>
      <c r="F549" s="23" t="s">
        <v>100</v>
      </c>
      <c r="G549" s="23" t="s">
        <v>78</v>
      </c>
      <c r="H549" s="23" t="s">
        <v>1355</v>
      </c>
      <c r="I549" s="32" t="s">
        <v>1356</v>
      </c>
      <c r="J549" s="23" t="s">
        <v>68</v>
      </c>
      <c r="K549" s="25">
        <v>44614</v>
      </c>
      <c r="L549" s="23" t="s">
        <v>1357</v>
      </c>
      <c r="M549" s="23" t="s">
        <v>26</v>
      </c>
      <c r="N549" s="23" t="s">
        <v>26</v>
      </c>
    </row>
    <row r="550" spans="1:14" ht="12.75">
      <c r="A550" s="22">
        <v>44614.466313969911</v>
      </c>
      <c r="B550" s="23" t="s">
        <v>1237</v>
      </c>
      <c r="C550" s="23" t="s">
        <v>27</v>
      </c>
      <c r="D550" s="24" t="s">
        <v>249</v>
      </c>
      <c r="E550" s="23" t="s">
        <v>1354</v>
      </c>
      <c r="F550" s="23" t="s">
        <v>100</v>
      </c>
      <c r="G550" s="23" t="s">
        <v>78</v>
      </c>
      <c r="H550" s="23" t="s">
        <v>1358</v>
      </c>
      <c r="J550" s="23" t="s">
        <v>84</v>
      </c>
      <c r="K550" s="25">
        <v>44614</v>
      </c>
      <c r="L550" s="23" t="s">
        <v>1359</v>
      </c>
      <c r="M550" s="23" t="s">
        <v>26</v>
      </c>
      <c r="N550" s="23" t="s">
        <v>26</v>
      </c>
    </row>
    <row r="551" spans="1:14" ht="12.75">
      <c r="A551" s="22">
        <v>44614.600517037034</v>
      </c>
      <c r="B551" s="23" t="s">
        <v>1252</v>
      </c>
      <c r="C551" s="23" t="s">
        <v>27</v>
      </c>
      <c r="D551" s="24" t="s">
        <v>1286</v>
      </c>
      <c r="E551" s="23" t="s">
        <v>1237</v>
      </c>
      <c r="F551" s="23" t="s">
        <v>20</v>
      </c>
      <c r="G551" s="23" t="s">
        <v>78</v>
      </c>
      <c r="H551" s="23" t="s">
        <v>1360</v>
      </c>
      <c r="I551" s="28" t="s">
        <v>1361</v>
      </c>
      <c r="J551" s="23" t="s">
        <v>46</v>
      </c>
      <c r="K551" s="25">
        <v>44614</v>
      </c>
      <c r="M551" s="23" t="s">
        <v>26</v>
      </c>
      <c r="N551" s="23" t="s">
        <v>26</v>
      </c>
    </row>
    <row r="552" spans="1:14" ht="12.75">
      <c r="A552" s="22">
        <v>44614.601782604164</v>
      </c>
      <c r="B552" s="23" t="s">
        <v>1252</v>
      </c>
      <c r="C552" s="23" t="s">
        <v>27</v>
      </c>
      <c r="D552" s="24" t="s">
        <v>1286</v>
      </c>
      <c r="E552" s="23" t="s">
        <v>1237</v>
      </c>
      <c r="F552" s="23" t="s">
        <v>20</v>
      </c>
      <c r="G552" s="23" t="s">
        <v>78</v>
      </c>
      <c r="H552" s="23" t="s">
        <v>1362</v>
      </c>
      <c r="I552" s="28" t="s">
        <v>1363</v>
      </c>
      <c r="J552" s="23" t="s">
        <v>68</v>
      </c>
      <c r="K552" s="25">
        <v>44614</v>
      </c>
      <c r="M552" s="23" t="s">
        <v>26</v>
      </c>
      <c r="N552" s="23" t="s">
        <v>26</v>
      </c>
    </row>
    <row r="553" spans="1:14" ht="12.75">
      <c r="A553" s="22">
        <v>44614.622151226853</v>
      </c>
      <c r="B553" s="23" t="s">
        <v>1237</v>
      </c>
      <c r="C553" s="23" t="s">
        <v>27</v>
      </c>
      <c r="D553" s="24" t="s">
        <v>351</v>
      </c>
      <c r="E553" s="23" t="s">
        <v>352</v>
      </c>
      <c r="F553" s="23" t="s">
        <v>298</v>
      </c>
      <c r="G553" s="23" t="s">
        <v>78</v>
      </c>
      <c r="H553" s="23" t="s">
        <v>1364</v>
      </c>
      <c r="I553" s="26" t="s">
        <v>1365</v>
      </c>
      <c r="J553" s="23" t="s">
        <v>647</v>
      </c>
      <c r="K553" s="25">
        <v>44615</v>
      </c>
      <c r="M553" s="23" t="s">
        <v>26</v>
      </c>
      <c r="N553" s="23" t="s">
        <v>26</v>
      </c>
    </row>
    <row r="554" spans="1:14" ht="12.75">
      <c r="A554" s="22">
        <v>44614.659257766209</v>
      </c>
      <c r="B554" s="23" t="s">
        <v>328</v>
      </c>
      <c r="C554" s="23" t="s">
        <v>27</v>
      </c>
      <c r="D554" s="24" t="s">
        <v>1366</v>
      </c>
      <c r="E554" s="23" t="s">
        <v>1367</v>
      </c>
      <c r="F554" s="23" t="s">
        <v>43</v>
      </c>
      <c r="G554" s="23" t="s">
        <v>44</v>
      </c>
      <c r="H554" s="23" t="s">
        <v>1368</v>
      </c>
      <c r="J554" s="23" t="s">
        <v>1369</v>
      </c>
      <c r="K554" s="25">
        <v>44643</v>
      </c>
      <c r="M554" s="23" t="s">
        <v>26</v>
      </c>
      <c r="N554" s="23" t="s">
        <v>26</v>
      </c>
    </row>
    <row r="555" spans="1:14" ht="12.75">
      <c r="A555" s="22">
        <v>44615.554515601849</v>
      </c>
      <c r="B555" s="23" t="s">
        <v>1237</v>
      </c>
      <c r="C555" s="23" t="s">
        <v>27</v>
      </c>
      <c r="D555" s="24" t="s">
        <v>53</v>
      </c>
      <c r="E555" s="23" t="s">
        <v>29</v>
      </c>
      <c r="F555" s="23" t="s">
        <v>55</v>
      </c>
      <c r="G555" s="23" t="s">
        <v>21</v>
      </c>
      <c r="H555" s="23" t="s">
        <v>1370</v>
      </c>
      <c r="I555" s="28" t="s">
        <v>1371</v>
      </c>
      <c r="J555" s="23" t="s">
        <v>161</v>
      </c>
      <c r="K555" s="25">
        <v>44616</v>
      </c>
      <c r="L555" s="23" t="s">
        <v>881</v>
      </c>
      <c r="M555" s="23" t="s">
        <v>26</v>
      </c>
      <c r="N555" s="23" t="s">
        <v>26</v>
      </c>
    </row>
    <row r="556" spans="1:14" ht="12.75">
      <c r="A556" s="22">
        <v>44615.573812708331</v>
      </c>
      <c r="B556" s="23" t="s">
        <v>108</v>
      </c>
      <c r="C556" s="23" t="s">
        <v>27</v>
      </c>
      <c r="D556" s="24" t="s">
        <v>53</v>
      </c>
      <c r="E556" s="23" t="s">
        <v>29</v>
      </c>
      <c r="F556" s="23" t="s">
        <v>55</v>
      </c>
      <c r="G556" s="23" t="s">
        <v>78</v>
      </c>
      <c r="H556" s="23" t="s">
        <v>1372</v>
      </c>
      <c r="I556" s="28" t="s">
        <v>1373</v>
      </c>
      <c r="J556" s="23" t="s">
        <v>84</v>
      </c>
      <c r="K556" s="25">
        <v>44631</v>
      </c>
      <c r="M556" s="23" t="s">
        <v>26</v>
      </c>
      <c r="N556" s="23" t="s">
        <v>26</v>
      </c>
    </row>
    <row r="557" spans="1:14" ht="12.75">
      <c r="A557" s="22">
        <v>44615.657412291665</v>
      </c>
      <c r="B557" s="23" t="s">
        <v>1237</v>
      </c>
      <c r="C557" s="23" t="s">
        <v>27</v>
      </c>
      <c r="D557" s="24" t="s">
        <v>53</v>
      </c>
      <c r="E557" s="23" t="s">
        <v>29</v>
      </c>
      <c r="F557" s="23" t="s">
        <v>55</v>
      </c>
      <c r="G557" s="23" t="s">
        <v>78</v>
      </c>
      <c r="H557" s="23" t="s">
        <v>1374</v>
      </c>
      <c r="I557" s="28" t="s">
        <v>1375</v>
      </c>
      <c r="J557" s="23" t="s">
        <v>68</v>
      </c>
      <c r="K557" s="25">
        <v>44616</v>
      </c>
      <c r="L557" s="23" t="s">
        <v>32</v>
      </c>
      <c r="M557" s="23" t="s">
        <v>26</v>
      </c>
      <c r="N557" s="23" t="s">
        <v>26</v>
      </c>
    </row>
    <row r="558" spans="1:14" ht="12.75">
      <c r="A558" s="22">
        <v>44616.367534444449</v>
      </c>
      <c r="B558" s="23" t="s">
        <v>328</v>
      </c>
      <c r="C558" s="23" t="s">
        <v>27</v>
      </c>
      <c r="D558" s="24" t="s">
        <v>18</v>
      </c>
      <c r="E558" s="23" t="s">
        <v>1376</v>
      </c>
      <c r="F558" s="23" t="s">
        <v>94</v>
      </c>
      <c r="G558" s="23" t="s">
        <v>44</v>
      </c>
      <c r="H558" s="23" t="s">
        <v>1377</v>
      </c>
      <c r="J558" s="23" t="s">
        <v>46</v>
      </c>
      <c r="K558" s="25">
        <v>44621</v>
      </c>
      <c r="M558" s="23" t="s">
        <v>26</v>
      </c>
      <c r="N558" s="23" t="s">
        <v>26</v>
      </c>
    </row>
    <row r="559" spans="1:14" ht="12.75">
      <c r="A559" s="22">
        <v>44616.644606782407</v>
      </c>
      <c r="B559" s="23" t="s">
        <v>1237</v>
      </c>
      <c r="C559" s="23" t="s">
        <v>27</v>
      </c>
      <c r="D559" s="24" t="s">
        <v>1296</v>
      </c>
      <c r="E559" s="23" t="s">
        <v>1296</v>
      </c>
      <c r="F559" s="23" t="s">
        <v>77</v>
      </c>
      <c r="G559" s="23" t="s">
        <v>200</v>
      </c>
      <c r="H559" s="23" t="s">
        <v>1378</v>
      </c>
      <c r="J559" s="23" t="s">
        <v>161</v>
      </c>
      <c r="K559" s="25">
        <v>44623</v>
      </c>
      <c r="M559" s="23" t="s">
        <v>26</v>
      </c>
      <c r="N559" s="23" t="s">
        <v>26</v>
      </c>
    </row>
    <row r="560" spans="1:14" ht="12.75">
      <c r="A560" s="22">
        <v>44616.690330636571</v>
      </c>
      <c r="B560" s="23" t="s">
        <v>328</v>
      </c>
      <c r="C560" s="23" t="s">
        <v>27</v>
      </c>
      <c r="D560" s="24" t="s">
        <v>619</v>
      </c>
      <c r="E560" s="23" t="s">
        <v>619</v>
      </c>
      <c r="F560" s="23" t="s">
        <v>43</v>
      </c>
      <c r="G560" s="23" t="s">
        <v>44</v>
      </c>
      <c r="H560" s="23" t="s">
        <v>1379</v>
      </c>
      <c r="I560" s="27" t="s">
        <v>1380</v>
      </c>
      <c r="J560" s="23" t="s">
        <v>1381</v>
      </c>
      <c r="K560" s="25">
        <v>44623</v>
      </c>
      <c r="L560" s="23" t="s">
        <v>1382</v>
      </c>
      <c r="M560" s="23" t="s">
        <v>26</v>
      </c>
      <c r="N560" s="23" t="s">
        <v>26</v>
      </c>
    </row>
    <row r="561" spans="1:14" ht="12.75">
      <c r="A561" s="22">
        <v>44617.471724340277</v>
      </c>
      <c r="B561" s="23" t="s">
        <v>328</v>
      </c>
      <c r="C561" s="23" t="s">
        <v>27</v>
      </c>
      <c r="D561" s="24" t="s">
        <v>367</v>
      </c>
      <c r="E561" s="23" t="s">
        <v>1383</v>
      </c>
      <c r="F561" s="23" t="s">
        <v>111</v>
      </c>
      <c r="G561" s="23" t="s">
        <v>21</v>
      </c>
      <c r="H561" s="23" t="s">
        <v>1384</v>
      </c>
      <c r="I561" s="28" t="s">
        <v>1385</v>
      </c>
      <c r="J561" s="23" t="s">
        <v>40</v>
      </c>
      <c r="K561" s="25">
        <v>44599</v>
      </c>
      <c r="L561" s="23" t="s">
        <v>25</v>
      </c>
      <c r="M561" s="23" t="s">
        <v>26</v>
      </c>
      <c r="N561" s="23" t="s">
        <v>26</v>
      </c>
    </row>
    <row r="562" spans="1:14" ht="12.75">
      <c r="A562" s="22">
        <v>44620.367810729163</v>
      </c>
      <c r="B562" s="23" t="s">
        <v>1252</v>
      </c>
      <c r="C562" s="23" t="s">
        <v>27</v>
      </c>
      <c r="D562" s="24" t="s">
        <v>1271</v>
      </c>
      <c r="E562" s="23" t="s">
        <v>1342</v>
      </c>
      <c r="F562" s="23" t="s">
        <v>61</v>
      </c>
      <c r="G562" s="23" t="s">
        <v>78</v>
      </c>
      <c r="H562" s="23" t="s">
        <v>1386</v>
      </c>
      <c r="I562" s="23" t="s">
        <v>1387</v>
      </c>
      <c r="J562" s="23" t="s">
        <v>68</v>
      </c>
      <c r="K562" s="25">
        <v>44620</v>
      </c>
      <c r="L562" s="23" t="s">
        <v>1388</v>
      </c>
      <c r="M562" s="23" t="s">
        <v>26</v>
      </c>
      <c r="N562" s="23" t="s">
        <v>26</v>
      </c>
    </row>
    <row r="563" spans="1:14" ht="12.75">
      <c r="A563" s="22">
        <v>44620.390316782403</v>
      </c>
      <c r="B563" s="23" t="s">
        <v>108</v>
      </c>
      <c r="C563" s="23" t="s">
        <v>27</v>
      </c>
      <c r="D563" s="24" t="s">
        <v>18</v>
      </c>
      <c r="E563" s="23" t="s">
        <v>1389</v>
      </c>
      <c r="F563" s="23" t="s">
        <v>37</v>
      </c>
      <c r="G563" s="23" t="s">
        <v>78</v>
      </c>
      <c r="H563" s="23" t="s">
        <v>1390</v>
      </c>
      <c r="J563" s="23" t="s">
        <v>84</v>
      </c>
      <c r="K563" s="25">
        <v>44624</v>
      </c>
      <c r="M563" s="23" t="s">
        <v>26</v>
      </c>
      <c r="N563" s="23" t="s">
        <v>26</v>
      </c>
    </row>
    <row r="564" spans="1:14" ht="12.75">
      <c r="A564" s="22">
        <v>44620.391246678242</v>
      </c>
      <c r="B564" s="23" t="s">
        <v>108</v>
      </c>
      <c r="C564" s="23" t="s">
        <v>17</v>
      </c>
      <c r="D564" s="24" t="s">
        <v>18</v>
      </c>
      <c r="E564" s="23" t="s">
        <v>1391</v>
      </c>
      <c r="F564" s="23" t="s">
        <v>43</v>
      </c>
      <c r="G564" s="23" t="s">
        <v>38</v>
      </c>
      <c r="H564" s="23" t="s">
        <v>1392</v>
      </c>
      <c r="J564" s="23" t="s">
        <v>68</v>
      </c>
      <c r="K564" s="25">
        <v>44624</v>
      </c>
      <c r="M564" s="23" t="s">
        <v>26</v>
      </c>
      <c r="N564" s="23" t="s">
        <v>26</v>
      </c>
    </row>
    <row r="565" spans="1:14" ht="12.75">
      <c r="A565" s="22">
        <v>44620.588765092594</v>
      </c>
      <c r="B565" s="23" t="s">
        <v>1237</v>
      </c>
      <c r="C565" s="23" t="s">
        <v>27</v>
      </c>
      <c r="D565" s="24" t="s">
        <v>823</v>
      </c>
      <c r="E565" s="23" t="s">
        <v>1393</v>
      </c>
      <c r="F565" s="23" t="s">
        <v>298</v>
      </c>
      <c r="G565" s="23" t="s">
        <v>78</v>
      </c>
      <c r="H565" s="23" t="s">
        <v>1394</v>
      </c>
      <c r="I565" s="26" t="s">
        <v>1395</v>
      </c>
      <c r="J565" s="23" t="s">
        <v>84</v>
      </c>
      <c r="K565" s="25">
        <v>44623</v>
      </c>
      <c r="L565" s="23" t="s">
        <v>25</v>
      </c>
      <c r="M565" s="23" t="s">
        <v>26</v>
      </c>
      <c r="N565" s="23" t="s">
        <v>26</v>
      </c>
    </row>
    <row r="566" spans="1:14" ht="12.75">
      <c r="A566" s="22">
        <v>44620.592971122685</v>
      </c>
      <c r="B566" s="23" t="s">
        <v>108</v>
      </c>
      <c r="C566" s="23" t="s">
        <v>27</v>
      </c>
      <c r="D566" s="24" t="s">
        <v>823</v>
      </c>
      <c r="E566" s="23" t="s">
        <v>1396</v>
      </c>
      <c r="F566" s="23" t="s">
        <v>298</v>
      </c>
      <c r="G566" s="23" t="s">
        <v>1313</v>
      </c>
      <c r="H566" s="23" t="s">
        <v>1397</v>
      </c>
      <c r="J566" s="23" t="s">
        <v>1398</v>
      </c>
      <c r="K566" s="25" t="s">
        <v>1399</v>
      </c>
      <c r="L566" s="23" t="s">
        <v>881</v>
      </c>
      <c r="M566" s="23" t="s">
        <v>26</v>
      </c>
      <c r="N566" s="23" t="s">
        <v>26</v>
      </c>
    </row>
    <row r="567" spans="1:14" ht="12.75">
      <c r="A567" s="22">
        <v>44620.63911236111</v>
      </c>
      <c r="B567" s="23" t="s">
        <v>108</v>
      </c>
      <c r="C567" s="23" t="s">
        <v>27</v>
      </c>
      <c r="D567" s="24" t="s">
        <v>18</v>
      </c>
      <c r="E567" s="23" t="s">
        <v>1400</v>
      </c>
      <c r="F567" s="23" t="s">
        <v>94</v>
      </c>
      <c r="G567" s="23" t="s">
        <v>38</v>
      </c>
      <c r="H567" s="23" t="s">
        <v>1401</v>
      </c>
      <c r="J567" s="23" t="s">
        <v>213</v>
      </c>
      <c r="K567" s="25">
        <v>44620</v>
      </c>
      <c r="M567" s="23" t="s">
        <v>26</v>
      </c>
      <c r="N567" s="23" t="s">
        <v>26</v>
      </c>
    </row>
    <row r="568" spans="1:14" ht="12.75">
      <c r="A568" s="22">
        <v>44620.641938912042</v>
      </c>
      <c r="B568" s="23" t="s">
        <v>328</v>
      </c>
      <c r="C568" s="23" t="s">
        <v>27</v>
      </c>
      <c r="D568" s="24" t="s">
        <v>1345</v>
      </c>
      <c r="E568" s="23" t="s">
        <v>453</v>
      </c>
      <c r="F568" s="23" t="s">
        <v>61</v>
      </c>
      <c r="G568" s="23" t="s">
        <v>44</v>
      </c>
      <c r="H568" s="23" t="s">
        <v>1402</v>
      </c>
      <c r="J568" s="23" t="s">
        <v>372</v>
      </c>
      <c r="K568" s="25">
        <v>44631</v>
      </c>
      <c r="M568" s="23" t="s">
        <v>26</v>
      </c>
      <c r="N568" s="23" t="s">
        <v>26</v>
      </c>
    </row>
    <row r="569" spans="1:14" ht="12.75">
      <c r="A569" s="22">
        <v>44621.368686817128</v>
      </c>
      <c r="B569" s="23" t="s">
        <v>1252</v>
      </c>
      <c r="C569" s="23" t="s">
        <v>27</v>
      </c>
      <c r="D569" s="24" t="s">
        <v>1271</v>
      </c>
      <c r="E569" s="23" t="s">
        <v>1342</v>
      </c>
      <c r="F569" s="23" t="s">
        <v>20</v>
      </c>
      <c r="G569" s="23" t="s">
        <v>78</v>
      </c>
      <c r="H569" s="23" t="s">
        <v>1403</v>
      </c>
      <c r="I569" s="27" t="s">
        <v>1404</v>
      </c>
      <c r="J569" s="23" t="s">
        <v>343</v>
      </c>
      <c r="K569" s="25">
        <v>44621</v>
      </c>
      <c r="L569" s="23" t="s">
        <v>1405</v>
      </c>
      <c r="M569" s="23" t="s">
        <v>26</v>
      </c>
      <c r="N569" s="23" t="s">
        <v>26</v>
      </c>
    </row>
    <row r="570" spans="1:14" ht="12.75">
      <c r="A570" s="22">
        <v>44621.448465972222</v>
      </c>
      <c r="B570" s="23" t="s">
        <v>328</v>
      </c>
      <c r="C570" s="23" t="s">
        <v>27</v>
      </c>
      <c r="D570" s="24" t="s">
        <v>18</v>
      </c>
      <c r="E570" s="23" t="s">
        <v>1406</v>
      </c>
      <c r="F570" s="23" t="s">
        <v>759</v>
      </c>
      <c r="G570" s="23" t="s">
        <v>44</v>
      </c>
      <c r="H570" s="23" t="s">
        <v>1407</v>
      </c>
      <c r="I570" s="28" t="s">
        <v>1408</v>
      </c>
      <c r="J570" s="23" t="s">
        <v>68</v>
      </c>
      <c r="K570" s="25">
        <v>44628</v>
      </c>
      <c r="M570" s="23" t="s">
        <v>26</v>
      </c>
      <c r="N570" s="23" t="s">
        <v>26</v>
      </c>
    </row>
    <row r="571" spans="1:14" ht="12.75">
      <c r="A571" s="22">
        <v>44621.563635509257</v>
      </c>
      <c r="B571" s="23" t="s">
        <v>328</v>
      </c>
      <c r="C571" s="23" t="s">
        <v>27</v>
      </c>
      <c r="D571" s="24" t="s">
        <v>88</v>
      </c>
      <c r="E571" s="23" t="s">
        <v>535</v>
      </c>
      <c r="F571" s="23" t="s">
        <v>43</v>
      </c>
      <c r="G571" s="23" t="s">
        <v>21</v>
      </c>
      <c r="H571" s="23" t="s">
        <v>1409</v>
      </c>
      <c r="I571" s="26" t="s">
        <v>1410</v>
      </c>
      <c r="J571" s="23" t="s">
        <v>68</v>
      </c>
      <c r="K571" s="25">
        <v>44627</v>
      </c>
      <c r="L571" s="23" t="s">
        <v>69</v>
      </c>
      <c r="M571" s="23" t="s">
        <v>26</v>
      </c>
      <c r="N571" s="23" t="s">
        <v>26</v>
      </c>
    </row>
    <row r="572" spans="1:14" ht="12.75">
      <c r="A572" s="22">
        <v>44621.608711030094</v>
      </c>
      <c r="B572" s="23" t="s">
        <v>1252</v>
      </c>
      <c r="C572" s="23" t="s">
        <v>27</v>
      </c>
      <c r="D572" s="24" t="s">
        <v>104</v>
      </c>
      <c r="E572" s="23" t="s">
        <v>565</v>
      </c>
      <c r="F572" s="23" t="s">
        <v>43</v>
      </c>
      <c r="G572" s="23" t="s">
        <v>106</v>
      </c>
      <c r="H572" s="23" t="s">
        <v>1411</v>
      </c>
      <c r="J572" s="23" t="s">
        <v>84</v>
      </c>
      <c r="K572" s="25">
        <v>44623</v>
      </c>
      <c r="M572" s="23" t="s">
        <v>26</v>
      </c>
      <c r="N572" s="23" t="s">
        <v>26</v>
      </c>
    </row>
    <row r="573" spans="1:14" ht="12.75">
      <c r="A573" s="22">
        <v>44623.437660219905</v>
      </c>
      <c r="B573" s="23" t="s">
        <v>108</v>
      </c>
      <c r="C573" s="23" t="s">
        <v>27</v>
      </c>
      <c r="D573" s="24" t="s">
        <v>18</v>
      </c>
      <c r="E573" s="23" t="s">
        <v>1412</v>
      </c>
      <c r="F573" s="23" t="s">
        <v>77</v>
      </c>
      <c r="G573" s="23" t="s">
        <v>200</v>
      </c>
      <c r="H573" s="23" t="s">
        <v>1413</v>
      </c>
      <c r="J573" s="23" t="s">
        <v>213</v>
      </c>
      <c r="K573" s="25">
        <v>44623</v>
      </c>
      <c r="M573" s="23" t="s">
        <v>26</v>
      </c>
      <c r="N573" s="23" t="s">
        <v>26</v>
      </c>
    </row>
    <row r="574" spans="1:14" ht="12.75">
      <c r="A574" s="22">
        <v>44623.460785104166</v>
      </c>
      <c r="B574" s="23" t="s">
        <v>328</v>
      </c>
      <c r="C574" s="23" t="s">
        <v>27</v>
      </c>
      <c r="D574" s="24" t="s">
        <v>875</v>
      </c>
      <c r="E574" s="23" t="s">
        <v>876</v>
      </c>
      <c r="F574" s="23" t="s">
        <v>37</v>
      </c>
      <c r="G574" s="23" t="s">
        <v>200</v>
      </c>
      <c r="H574" s="23" t="s">
        <v>1414</v>
      </c>
      <c r="I574" s="27" t="s">
        <v>1415</v>
      </c>
      <c r="J574" s="23" t="s">
        <v>46</v>
      </c>
      <c r="K574" s="25">
        <v>44651</v>
      </c>
      <c r="M574" s="23" t="s">
        <v>26</v>
      </c>
      <c r="N574" s="23" t="s">
        <v>26</v>
      </c>
    </row>
    <row r="575" spans="1:14" ht="12.75">
      <c r="A575" s="22">
        <v>44624.569926006945</v>
      </c>
      <c r="B575" s="23" t="s">
        <v>1237</v>
      </c>
      <c r="C575" s="23" t="s">
        <v>34</v>
      </c>
      <c r="D575" s="24" t="s">
        <v>713</v>
      </c>
      <c r="E575" s="23" t="s">
        <v>1416</v>
      </c>
      <c r="F575" s="23" t="s">
        <v>111</v>
      </c>
      <c r="G575" s="23" t="s">
        <v>78</v>
      </c>
      <c r="H575" s="23" t="s">
        <v>1417</v>
      </c>
      <c r="I575" s="27" t="s">
        <v>1418</v>
      </c>
      <c r="J575" s="23" t="s">
        <v>31</v>
      </c>
      <c r="K575" s="25">
        <v>44628</v>
      </c>
      <c r="M575" s="23" t="s">
        <v>26</v>
      </c>
      <c r="N575" s="23" t="s">
        <v>26</v>
      </c>
    </row>
    <row r="576" spans="1:14" ht="12.75">
      <c r="A576" s="22">
        <v>44627.70982178241</v>
      </c>
      <c r="B576" s="23" t="s">
        <v>328</v>
      </c>
      <c r="C576" s="23" t="s">
        <v>27</v>
      </c>
      <c r="D576" s="24" t="s">
        <v>619</v>
      </c>
      <c r="E576" s="23" t="s">
        <v>619</v>
      </c>
      <c r="F576" s="23" t="s">
        <v>43</v>
      </c>
      <c r="G576" s="23" t="s">
        <v>44</v>
      </c>
      <c r="H576" s="23" t="s">
        <v>1419</v>
      </c>
      <c r="I576" s="27" t="s">
        <v>1420</v>
      </c>
      <c r="J576" s="23" t="s">
        <v>1421</v>
      </c>
      <c r="K576" s="25">
        <v>44630</v>
      </c>
      <c r="M576" s="23" t="s">
        <v>26</v>
      </c>
      <c r="N576" s="23" t="s">
        <v>26</v>
      </c>
    </row>
    <row r="577" spans="1:14" ht="12.75">
      <c r="A577" s="22">
        <v>44628.659866770831</v>
      </c>
      <c r="B577" s="23" t="s">
        <v>108</v>
      </c>
      <c r="C577" s="23" t="s">
        <v>27</v>
      </c>
      <c r="D577" s="24" t="s">
        <v>71</v>
      </c>
      <c r="E577" s="23" t="s">
        <v>120</v>
      </c>
      <c r="F577" s="23" t="s">
        <v>55</v>
      </c>
      <c r="G577" s="23" t="s">
        <v>78</v>
      </c>
      <c r="H577" s="23" t="s">
        <v>1422</v>
      </c>
      <c r="I577" s="23" t="s">
        <v>1423</v>
      </c>
      <c r="J577" s="23" t="s">
        <v>68</v>
      </c>
      <c r="K577" s="25">
        <v>44637</v>
      </c>
      <c r="L577" s="23" t="s">
        <v>69</v>
      </c>
      <c r="M577" s="23" t="s">
        <v>26</v>
      </c>
      <c r="N577" s="23" t="s">
        <v>26</v>
      </c>
    </row>
    <row r="578" spans="1:14" ht="12.75">
      <c r="A578" s="22">
        <v>44628.702748692129</v>
      </c>
      <c r="B578" s="23" t="s">
        <v>1237</v>
      </c>
      <c r="C578" s="23" t="s">
        <v>27</v>
      </c>
      <c r="D578" s="24" t="s">
        <v>844</v>
      </c>
      <c r="E578" s="23" t="s">
        <v>950</v>
      </c>
      <c r="F578" s="23" t="s">
        <v>298</v>
      </c>
      <c r="G578" s="23" t="s">
        <v>78</v>
      </c>
      <c r="H578" s="23" t="s">
        <v>1424</v>
      </c>
      <c r="I578" s="26" t="s">
        <v>1425</v>
      </c>
      <c r="J578" s="23" t="s">
        <v>84</v>
      </c>
      <c r="K578" s="25">
        <v>44628</v>
      </c>
      <c r="M578" s="23" t="s">
        <v>26</v>
      </c>
      <c r="N578" s="23" t="s">
        <v>26</v>
      </c>
    </row>
    <row r="579" spans="1:14" ht="12.75">
      <c r="A579" s="22">
        <v>44629.413639085644</v>
      </c>
      <c r="B579" s="23" t="s">
        <v>328</v>
      </c>
      <c r="C579" s="23" t="s">
        <v>27</v>
      </c>
      <c r="D579" s="24" t="s">
        <v>1426</v>
      </c>
      <c r="E579" s="23" t="s">
        <v>1427</v>
      </c>
      <c r="F579" s="23" t="s">
        <v>727</v>
      </c>
      <c r="G579" s="23" t="s">
        <v>38</v>
      </c>
      <c r="H579" s="23" t="s">
        <v>1428</v>
      </c>
      <c r="J579" s="23" t="s">
        <v>68</v>
      </c>
      <c r="K579" s="25">
        <v>44630</v>
      </c>
      <c r="L579" s="23" t="s">
        <v>32</v>
      </c>
      <c r="M579" s="23" t="s">
        <v>26</v>
      </c>
      <c r="N579" s="23" t="s">
        <v>26</v>
      </c>
    </row>
    <row r="580" spans="1:14" ht="12.75">
      <c r="A580" s="22">
        <v>44629.414703530092</v>
      </c>
      <c r="B580" s="23" t="s">
        <v>328</v>
      </c>
      <c r="C580" s="23" t="s">
        <v>27</v>
      </c>
      <c r="D580" s="24" t="s">
        <v>1426</v>
      </c>
      <c r="E580" s="23" t="s">
        <v>1429</v>
      </c>
      <c r="F580" s="23" t="s">
        <v>727</v>
      </c>
      <c r="G580" s="23" t="s">
        <v>38</v>
      </c>
      <c r="H580" s="23" t="s">
        <v>1430</v>
      </c>
      <c r="J580" s="23" t="s">
        <v>68</v>
      </c>
      <c r="K580" s="25">
        <v>44631</v>
      </c>
      <c r="L580" s="23" t="s">
        <v>32</v>
      </c>
      <c r="M580" s="23" t="s">
        <v>26</v>
      </c>
      <c r="N580" s="23" t="s">
        <v>26</v>
      </c>
    </row>
    <row r="581" spans="1:14" ht="12.75">
      <c r="A581" s="22">
        <v>44629.623292951394</v>
      </c>
      <c r="B581" s="23" t="s">
        <v>1237</v>
      </c>
      <c r="C581" s="23" t="s">
        <v>27</v>
      </c>
      <c r="D581" s="24" t="s">
        <v>314</v>
      </c>
      <c r="E581" s="23" t="s">
        <v>314</v>
      </c>
      <c r="F581" s="23" t="s">
        <v>298</v>
      </c>
      <c r="G581" s="23" t="s">
        <v>78</v>
      </c>
      <c r="H581" s="23" t="s">
        <v>1431</v>
      </c>
      <c r="I581" s="23" t="s">
        <v>1432</v>
      </c>
      <c r="J581" s="23" t="s">
        <v>68</v>
      </c>
      <c r="K581" s="25">
        <v>44629</v>
      </c>
      <c r="M581" s="23" t="s">
        <v>26</v>
      </c>
      <c r="N581" s="23" t="s">
        <v>26</v>
      </c>
    </row>
    <row r="582" spans="1:14" ht="12.75">
      <c r="A582" s="22">
        <v>44629.759144930555</v>
      </c>
      <c r="B582" s="23" t="s">
        <v>108</v>
      </c>
      <c r="C582" s="23" t="s">
        <v>27</v>
      </c>
      <c r="D582" s="24" t="s">
        <v>1433</v>
      </c>
      <c r="E582" s="23" t="s">
        <v>1434</v>
      </c>
      <c r="F582" s="23" t="s">
        <v>37</v>
      </c>
      <c r="G582" s="23" t="s">
        <v>78</v>
      </c>
      <c r="H582" s="23" t="s">
        <v>1435</v>
      </c>
      <c r="I582" s="28" t="s">
        <v>1436</v>
      </c>
      <c r="J582" s="23" t="s">
        <v>68</v>
      </c>
      <c r="K582" s="25">
        <v>44645</v>
      </c>
      <c r="L582" s="23" t="s">
        <v>1437</v>
      </c>
      <c r="M582" s="23" t="s">
        <v>26</v>
      </c>
      <c r="N582" s="23" t="s">
        <v>26</v>
      </c>
    </row>
    <row r="583" spans="1:14" ht="12.75">
      <c r="A583" s="22">
        <v>44630.64130797454</v>
      </c>
      <c r="B583" s="23" t="s">
        <v>1252</v>
      </c>
      <c r="C583" s="23" t="s">
        <v>27</v>
      </c>
      <c r="D583" s="24" t="s">
        <v>348</v>
      </c>
      <c r="E583" s="23" t="s">
        <v>231</v>
      </c>
      <c r="F583" s="23" t="s">
        <v>43</v>
      </c>
      <c r="G583" s="23" t="s">
        <v>78</v>
      </c>
      <c r="H583" s="23" t="s">
        <v>1438</v>
      </c>
      <c r="I583" s="28" t="s">
        <v>1439</v>
      </c>
      <c r="J583" s="23" t="s">
        <v>84</v>
      </c>
      <c r="K583" s="25">
        <v>44631</v>
      </c>
      <c r="L583" s="23" t="s">
        <v>1440</v>
      </c>
      <c r="M583" s="23" t="s">
        <v>26</v>
      </c>
      <c r="N583" s="23" t="s">
        <v>26</v>
      </c>
    </row>
    <row r="584" spans="1:14" ht="12.75">
      <c r="A584" s="22">
        <v>44633.627980555553</v>
      </c>
      <c r="B584" s="23" t="s">
        <v>1252</v>
      </c>
      <c r="C584" s="23" t="s">
        <v>27</v>
      </c>
      <c r="D584" s="24" t="s">
        <v>71</v>
      </c>
      <c r="E584" s="23" t="s">
        <v>29</v>
      </c>
      <c r="F584" s="23" t="s">
        <v>55</v>
      </c>
      <c r="G584" s="23" t="s">
        <v>78</v>
      </c>
      <c r="H584" s="23" t="s">
        <v>1441</v>
      </c>
      <c r="I584" s="28" t="s">
        <v>1442</v>
      </c>
      <c r="J584" s="23" t="s">
        <v>73</v>
      </c>
      <c r="K584" s="25">
        <v>44646</v>
      </c>
      <c r="L584" s="23" t="s">
        <v>32</v>
      </c>
      <c r="M584" s="23" t="s">
        <v>26</v>
      </c>
      <c r="N584" s="23" t="s">
        <v>26</v>
      </c>
    </row>
    <row r="585" spans="1:14" ht="12.75">
      <c r="A585" s="22">
        <v>44633.630200798609</v>
      </c>
      <c r="B585" s="23" t="s">
        <v>108</v>
      </c>
      <c r="C585" s="23" t="s">
        <v>27</v>
      </c>
      <c r="D585" s="24" t="s">
        <v>71</v>
      </c>
      <c r="E585" s="23" t="s">
        <v>120</v>
      </c>
      <c r="F585" s="23" t="s">
        <v>55</v>
      </c>
      <c r="G585" s="23" t="s">
        <v>78</v>
      </c>
      <c r="H585" s="23" t="s">
        <v>1443</v>
      </c>
      <c r="I585" s="28" t="s">
        <v>1444</v>
      </c>
      <c r="J585" s="23" t="s">
        <v>161</v>
      </c>
      <c r="K585" s="25">
        <v>44644</v>
      </c>
      <c r="L585" s="23" t="s">
        <v>32</v>
      </c>
      <c r="M585" s="23" t="s">
        <v>26</v>
      </c>
      <c r="N585" s="23" t="s">
        <v>26</v>
      </c>
    </row>
    <row r="586" spans="1:14" ht="12.75">
      <c r="A586" s="22">
        <v>44634.439244409718</v>
      </c>
      <c r="B586" s="23" t="s">
        <v>1237</v>
      </c>
      <c r="C586" s="23" t="s">
        <v>17</v>
      </c>
      <c r="D586" s="24" t="s">
        <v>1445</v>
      </c>
      <c r="E586" s="23" t="s">
        <v>1446</v>
      </c>
      <c r="F586" s="23" t="s">
        <v>37</v>
      </c>
      <c r="G586" s="23" t="s">
        <v>1447</v>
      </c>
      <c r="H586" s="23" t="s">
        <v>1448</v>
      </c>
      <c r="I586" s="26" t="s">
        <v>1449</v>
      </c>
      <c r="J586" s="23" t="s">
        <v>1450</v>
      </c>
      <c r="K586" s="25">
        <v>44641</v>
      </c>
      <c r="L586" s="23" t="s">
        <v>1451</v>
      </c>
      <c r="M586" s="23" t="s">
        <v>26</v>
      </c>
      <c r="N586" s="23" t="s">
        <v>26</v>
      </c>
    </row>
    <row r="587" spans="1:14" ht="12.75">
      <c r="A587" s="22">
        <v>44634.459447650464</v>
      </c>
      <c r="B587" s="23" t="s">
        <v>1237</v>
      </c>
      <c r="C587" s="23" t="s">
        <v>27</v>
      </c>
      <c r="D587" s="24" t="s">
        <v>348</v>
      </c>
      <c r="E587" s="23" t="s">
        <v>231</v>
      </c>
      <c r="F587" s="23" t="s">
        <v>43</v>
      </c>
      <c r="G587" s="23" t="s">
        <v>1447</v>
      </c>
      <c r="H587" s="23" t="s">
        <v>1452</v>
      </c>
      <c r="I587" s="28" t="s">
        <v>1453</v>
      </c>
      <c r="J587" s="23" t="s">
        <v>68</v>
      </c>
      <c r="K587" s="25">
        <v>44641</v>
      </c>
      <c r="M587" s="23" t="s">
        <v>26</v>
      </c>
      <c r="N587" s="23" t="s">
        <v>26</v>
      </c>
    </row>
    <row r="588" spans="1:14" ht="12.75">
      <c r="A588" s="22">
        <v>44634.604840567132</v>
      </c>
      <c r="B588" s="23" t="s">
        <v>328</v>
      </c>
      <c r="C588" s="23" t="s">
        <v>27</v>
      </c>
      <c r="D588" s="24" t="s">
        <v>224</v>
      </c>
      <c r="E588" s="23" t="s">
        <v>224</v>
      </c>
      <c r="F588" s="23" t="s">
        <v>43</v>
      </c>
      <c r="G588" s="23" t="s">
        <v>1454</v>
      </c>
      <c r="H588" s="23" t="s">
        <v>1455</v>
      </c>
      <c r="I588" s="28" t="s">
        <v>1456</v>
      </c>
      <c r="J588" s="23" t="s">
        <v>73</v>
      </c>
      <c r="K588" s="25">
        <v>44635</v>
      </c>
      <c r="M588" s="23" t="s">
        <v>26</v>
      </c>
      <c r="N588" s="23" t="s">
        <v>26</v>
      </c>
    </row>
    <row r="589" spans="1:14" ht="12.75">
      <c r="A589" s="22">
        <v>44634.753669814818</v>
      </c>
      <c r="B589" s="23" t="s">
        <v>1237</v>
      </c>
      <c r="C589" s="23" t="s">
        <v>27</v>
      </c>
      <c r="D589" s="24" t="s">
        <v>772</v>
      </c>
      <c r="E589" s="23" t="s">
        <v>773</v>
      </c>
      <c r="F589" s="23" t="s">
        <v>43</v>
      </c>
      <c r="G589" s="23" t="s">
        <v>21</v>
      </c>
      <c r="H589" s="23" t="s">
        <v>1457</v>
      </c>
      <c r="I589" s="28" t="s">
        <v>1458</v>
      </c>
      <c r="J589" s="23" t="s">
        <v>46</v>
      </c>
      <c r="K589" s="25">
        <v>44637</v>
      </c>
      <c r="L589" s="23" t="s">
        <v>1281</v>
      </c>
      <c r="M589" s="23" t="s">
        <v>26</v>
      </c>
      <c r="N589" s="23" t="s">
        <v>26</v>
      </c>
    </row>
    <row r="590" spans="1:14" ht="12.75">
      <c r="A590" s="22">
        <v>44635.375766817131</v>
      </c>
      <c r="B590" s="23" t="s">
        <v>1252</v>
      </c>
      <c r="C590" s="23" t="s">
        <v>27</v>
      </c>
      <c r="D590" s="24" t="s">
        <v>351</v>
      </c>
      <c r="E590" s="23" t="s">
        <v>352</v>
      </c>
      <c r="F590" s="23" t="s">
        <v>298</v>
      </c>
      <c r="G590" s="23" t="s">
        <v>78</v>
      </c>
      <c r="H590" s="23" t="s">
        <v>1459</v>
      </c>
      <c r="I590" s="23" t="s">
        <v>1460</v>
      </c>
      <c r="J590" s="23" t="s">
        <v>84</v>
      </c>
      <c r="K590" s="25">
        <v>44638</v>
      </c>
      <c r="M590" s="23" t="s">
        <v>26</v>
      </c>
      <c r="N590" s="23" t="s">
        <v>26</v>
      </c>
    </row>
    <row r="591" spans="1:14" ht="12.75">
      <c r="A591" s="22">
        <v>44635.395639560185</v>
      </c>
      <c r="B591" s="23" t="s">
        <v>1237</v>
      </c>
      <c r="C591" s="23" t="s">
        <v>34</v>
      </c>
      <c r="D591" s="24" t="s">
        <v>1445</v>
      </c>
      <c r="E591" s="23" t="s">
        <v>1461</v>
      </c>
      <c r="F591" s="23" t="s">
        <v>37</v>
      </c>
      <c r="G591" s="23" t="s">
        <v>1447</v>
      </c>
      <c r="H591" s="23" t="s">
        <v>1462</v>
      </c>
      <c r="I591" s="23" t="s">
        <v>1463</v>
      </c>
      <c r="J591" s="23" t="s">
        <v>84</v>
      </c>
      <c r="K591" s="25">
        <v>44641</v>
      </c>
      <c r="L591" s="23" t="s">
        <v>1464</v>
      </c>
      <c r="M591" s="23" t="s">
        <v>26</v>
      </c>
      <c r="N591" s="23" t="s">
        <v>26</v>
      </c>
    </row>
    <row r="592" spans="1:14" ht="12.75">
      <c r="A592" s="22">
        <v>44635.598597025462</v>
      </c>
      <c r="B592" s="23" t="s">
        <v>1237</v>
      </c>
      <c r="C592" s="23" t="s">
        <v>27</v>
      </c>
      <c r="D592" s="24" t="s">
        <v>1465</v>
      </c>
      <c r="E592" s="23" t="s">
        <v>1465</v>
      </c>
      <c r="F592" s="23" t="s">
        <v>1225</v>
      </c>
      <c r="G592" s="23" t="s">
        <v>293</v>
      </c>
      <c r="H592" s="23" t="s">
        <v>1466</v>
      </c>
      <c r="J592" s="23" t="s">
        <v>68</v>
      </c>
      <c r="K592" s="25">
        <v>44635</v>
      </c>
      <c r="M592" s="23" t="s">
        <v>26</v>
      </c>
      <c r="N592" s="23" t="s">
        <v>26</v>
      </c>
    </row>
    <row r="593" spans="1:14" ht="12.75">
      <c r="A593" s="22">
        <v>44635.600642476857</v>
      </c>
      <c r="B593" s="23" t="s">
        <v>108</v>
      </c>
      <c r="C593" s="23" t="s">
        <v>27</v>
      </c>
      <c r="D593" s="24" t="s">
        <v>1465</v>
      </c>
      <c r="E593" s="23" t="s">
        <v>1465</v>
      </c>
      <c r="F593" s="23" t="s">
        <v>1225</v>
      </c>
      <c r="G593" s="23" t="s">
        <v>200</v>
      </c>
      <c r="H593" s="23" t="s">
        <v>1467</v>
      </c>
      <c r="J593" s="23" t="s">
        <v>84</v>
      </c>
      <c r="K593" s="25">
        <v>44652</v>
      </c>
      <c r="M593" s="23" t="s">
        <v>26</v>
      </c>
      <c r="N593" s="23" t="s">
        <v>26</v>
      </c>
    </row>
    <row r="594" spans="1:14" ht="12.75">
      <c r="A594" s="22">
        <v>44635.60469320602</v>
      </c>
      <c r="B594" s="23" t="s">
        <v>1237</v>
      </c>
      <c r="C594" s="23" t="s">
        <v>27</v>
      </c>
      <c r="D594" s="24" t="s">
        <v>1465</v>
      </c>
      <c r="E594" s="23" t="s">
        <v>1465</v>
      </c>
      <c r="F594" s="23" t="s">
        <v>1225</v>
      </c>
      <c r="G594" s="23" t="s">
        <v>200</v>
      </c>
      <c r="H594" s="23" t="s">
        <v>1468</v>
      </c>
      <c r="J594" s="23" t="s">
        <v>1469</v>
      </c>
      <c r="K594" s="25">
        <v>44648</v>
      </c>
      <c r="M594" s="23" t="s">
        <v>26</v>
      </c>
      <c r="N594" s="23" t="s">
        <v>26</v>
      </c>
    </row>
    <row r="595" spans="1:14" ht="12.75">
      <c r="A595" s="22">
        <v>44635.693822858797</v>
      </c>
      <c r="B595" s="23" t="s">
        <v>328</v>
      </c>
      <c r="C595" s="23" t="s">
        <v>27</v>
      </c>
      <c r="D595" s="24" t="s">
        <v>1345</v>
      </c>
      <c r="E595" s="23" t="s">
        <v>1470</v>
      </c>
      <c r="F595" s="23" t="s">
        <v>542</v>
      </c>
      <c r="G595" s="23" t="s">
        <v>44</v>
      </c>
      <c r="H595" s="23" t="s">
        <v>1471</v>
      </c>
      <c r="I595" s="26" t="s">
        <v>1472</v>
      </c>
      <c r="J595" s="23" t="s">
        <v>213</v>
      </c>
      <c r="K595" s="25">
        <v>44638</v>
      </c>
      <c r="M595" s="23" t="s">
        <v>26</v>
      </c>
      <c r="N595" s="23" t="s">
        <v>26</v>
      </c>
    </row>
    <row r="596" spans="1:14" ht="12.75">
      <c r="A596" s="22">
        <v>44635.698509606482</v>
      </c>
      <c r="B596" s="23" t="s">
        <v>108</v>
      </c>
      <c r="C596" s="23" t="s">
        <v>27</v>
      </c>
      <c r="D596" s="24" t="s">
        <v>18</v>
      </c>
      <c r="E596" s="23" t="s">
        <v>1013</v>
      </c>
      <c r="F596" s="23" t="s">
        <v>1225</v>
      </c>
      <c r="G596" s="23" t="s">
        <v>326</v>
      </c>
      <c r="H596" s="23" t="s">
        <v>1473</v>
      </c>
      <c r="J596" s="23" t="s">
        <v>213</v>
      </c>
      <c r="K596" s="25">
        <v>44638</v>
      </c>
      <c r="M596" s="23" t="s">
        <v>26</v>
      </c>
      <c r="N596" s="23" t="s">
        <v>26</v>
      </c>
    </row>
    <row r="597" spans="1:14" ht="12.75">
      <c r="A597" s="22">
        <v>44636.366330810182</v>
      </c>
      <c r="B597" s="23" t="s">
        <v>1237</v>
      </c>
      <c r="C597" s="23" t="s">
        <v>27</v>
      </c>
      <c r="D597" s="24" t="s">
        <v>1296</v>
      </c>
      <c r="E597" s="23" t="s">
        <v>1474</v>
      </c>
      <c r="F597" s="23" t="s">
        <v>77</v>
      </c>
      <c r="G597" s="23" t="s">
        <v>200</v>
      </c>
      <c r="H597" s="23" t="s">
        <v>1475</v>
      </c>
      <c r="I597" s="28" t="s">
        <v>1476</v>
      </c>
      <c r="J597" s="23" t="s">
        <v>48</v>
      </c>
      <c r="K597" s="25">
        <v>44644</v>
      </c>
      <c r="M597" s="23" t="s">
        <v>26</v>
      </c>
      <c r="N597" s="23" t="s">
        <v>26</v>
      </c>
    </row>
    <row r="598" spans="1:14" ht="12.75">
      <c r="A598" s="22">
        <v>44636.471507696755</v>
      </c>
      <c r="B598" s="23" t="s">
        <v>328</v>
      </c>
      <c r="C598" s="23" t="s">
        <v>27</v>
      </c>
      <c r="D598" s="24" t="s">
        <v>1345</v>
      </c>
      <c r="E598" s="23" t="s">
        <v>1477</v>
      </c>
      <c r="F598" s="23" t="s">
        <v>542</v>
      </c>
      <c r="G598" s="23" t="s">
        <v>44</v>
      </c>
      <c r="H598" s="23" t="s">
        <v>1478</v>
      </c>
      <c r="I598" s="27" t="s">
        <v>1479</v>
      </c>
      <c r="J598" s="23" t="s">
        <v>202</v>
      </c>
      <c r="K598" s="25">
        <v>44651</v>
      </c>
      <c r="L598" s="23" t="s">
        <v>1480</v>
      </c>
      <c r="M598" s="23" t="s">
        <v>26</v>
      </c>
      <c r="N598" s="23" t="s">
        <v>26</v>
      </c>
    </row>
    <row r="599" spans="1:14" ht="12.75">
      <c r="A599" s="22">
        <v>44636.482000335644</v>
      </c>
      <c r="B599" s="23" t="s">
        <v>328</v>
      </c>
      <c r="C599" s="23" t="s">
        <v>27</v>
      </c>
      <c r="D599" s="24" t="s">
        <v>1296</v>
      </c>
      <c r="E599" s="23" t="s">
        <v>1474</v>
      </c>
      <c r="F599" s="23" t="s">
        <v>77</v>
      </c>
      <c r="G599" s="23" t="s">
        <v>44</v>
      </c>
      <c r="H599" s="23" t="s">
        <v>1481</v>
      </c>
      <c r="I599" s="27" t="s">
        <v>1482</v>
      </c>
      <c r="J599" s="23" t="s">
        <v>48</v>
      </c>
      <c r="K599" s="25">
        <v>44641</v>
      </c>
      <c r="M599" s="23" t="s">
        <v>26</v>
      </c>
      <c r="N599" s="23" t="s">
        <v>26</v>
      </c>
    </row>
    <row r="600" spans="1:14" ht="12.75">
      <c r="A600" s="22">
        <v>44637.448485763889</v>
      </c>
      <c r="B600" s="23" t="s">
        <v>328</v>
      </c>
      <c r="C600" s="23" t="s">
        <v>27</v>
      </c>
      <c r="D600" s="24" t="s">
        <v>104</v>
      </c>
      <c r="E600" s="23" t="s">
        <v>565</v>
      </c>
      <c r="F600" s="23" t="s">
        <v>43</v>
      </c>
      <c r="G600" s="23" t="s">
        <v>44</v>
      </c>
      <c r="H600" s="23" t="s">
        <v>1483</v>
      </c>
      <c r="I600" s="28" t="s">
        <v>1484</v>
      </c>
      <c r="J600" s="23" t="s">
        <v>84</v>
      </c>
      <c r="K600" s="25">
        <v>44641</v>
      </c>
      <c r="M600" s="23" t="s">
        <v>26</v>
      </c>
      <c r="N600" s="23" t="s">
        <v>26</v>
      </c>
    </row>
    <row r="601" spans="1:14" ht="12.75">
      <c r="A601" s="22">
        <v>44638.353639872686</v>
      </c>
      <c r="B601" s="23" t="s">
        <v>1237</v>
      </c>
      <c r="C601" s="23" t="s">
        <v>27</v>
      </c>
      <c r="D601" s="24" t="s">
        <v>88</v>
      </c>
      <c r="E601" s="23" t="s">
        <v>535</v>
      </c>
      <c r="F601" s="23" t="s">
        <v>43</v>
      </c>
      <c r="G601" s="23" t="s">
        <v>200</v>
      </c>
      <c r="H601" s="23" t="s">
        <v>1485</v>
      </c>
      <c r="I601" s="28" t="s">
        <v>1486</v>
      </c>
      <c r="J601" s="23" t="s">
        <v>68</v>
      </c>
      <c r="K601" s="25">
        <v>44645</v>
      </c>
      <c r="L601" s="23" t="s">
        <v>69</v>
      </c>
      <c r="M601" s="23" t="s">
        <v>26</v>
      </c>
      <c r="N601" s="23" t="s">
        <v>26</v>
      </c>
    </row>
    <row r="602" spans="1:14" ht="12.75">
      <c r="A602" s="22">
        <v>44638.429764664354</v>
      </c>
      <c r="B602" s="23" t="s">
        <v>108</v>
      </c>
      <c r="C602" s="23" t="s">
        <v>27</v>
      </c>
      <c r="D602" s="24" t="s">
        <v>18</v>
      </c>
      <c r="E602" s="23" t="s">
        <v>1487</v>
      </c>
      <c r="F602" s="23" t="s">
        <v>1225</v>
      </c>
      <c r="G602" s="23" t="s">
        <v>38</v>
      </c>
      <c r="H602" s="23" t="s">
        <v>1488</v>
      </c>
      <c r="J602" s="23" t="s">
        <v>1489</v>
      </c>
      <c r="K602" s="25">
        <v>44645</v>
      </c>
      <c r="M602" s="23" t="s">
        <v>26</v>
      </c>
      <c r="N602" s="23" t="s">
        <v>26</v>
      </c>
    </row>
    <row r="603" spans="1:14" ht="12.75">
      <c r="A603" s="22">
        <v>44638.465458159721</v>
      </c>
      <c r="B603" s="23" t="s">
        <v>1237</v>
      </c>
      <c r="C603" s="23" t="s">
        <v>27</v>
      </c>
      <c r="D603" s="24" t="s">
        <v>619</v>
      </c>
      <c r="E603" s="23" t="s">
        <v>619</v>
      </c>
      <c r="F603" s="23" t="s">
        <v>43</v>
      </c>
      <c r="G603" s="23" t="s">
        <v>78</v>
      </c>
      <c r="H603" s="23" t="s">
        <v>1490</v>
      </c>
      <c r="I603" s="28" t="s">
        <v>1491</v>
      </c>
      <c r="J603" s="23" t="s">
        <v>1492</v>
      </c>
      <c r="K603" s="25">
        <v>44642</v>
      </c>
      <c r="L603" s="23" t="s">
        <v>1493</v>
      </c>
      <c r="M603" s="23" t="s">
        <v>26</v>
      </c>
      <c r="N603" s="23" t="s">
        <v>26</v>
      </c>
    </row>
    <row r="604" spans="1:14" ht="12.75">
      <c r="A604" s="22">
        <v>44638.577303182872</v>
      </c>
      <c r="B604" s="23" t="s">
        <v>1252</v>
      </c>
      <c r="C604" s="23" t="s">
        <v>27</v>
      </c>
      <c r="D604" s="24" t="s">
        <v>104</v>
      </c>
      <c r="E604" s="23" t="s">
        <v>565</v>
      </c>
      <c r="F604" s="23" t="s">
        <v>43</v>
      </c>
      <c r="G604" s="23" t="s">
        <v>78</v>
      </c>
      <c r="H604" s="23" t="s">
        <v>1494</v>
      </c>
      <c r="I604" s="28" t="s">
        <v>1495</v>
      </c>
      <c r="J604" s="23" t="s">
        <v>68</v>
      </c>
      <c r="K604" s="25">
        <v>44643</v>
      </c>
      <c r="M604" s="23" t="s">
        <v>26</v>
      </c>
      <c r="N604" s="23" t="s">
        <v>26</v>
      </c>
    </row>
    <row r="605" spans="1:14" ht="12.75">
      <c r="A605" s="22">
        <v>44642.671980752319</v>
      </c>
      <c r="B605" s="23" t="s">
        <v>328</v>
      </c>
      <c r="C605" s="23" t="s">
        <v>27</v>
      </c>
      <c r="D605" s="24" t="s">
        <v>1012</v>
      </c>
      <c r="E605" s="23" t="s">
        <v>1496</v>
      </c>
      <c r="F605" s="23" t="s">
        <v>1225</v>
      </c>
      <c r="G605" s="23" t="s">
        <v>44</v>
      </c>
      <c r="H605" s="23" t="s">
        <v>1497</v>
      </c>
      <c r="I605" s="28" t="s">
        <v>1498</v>
      </c>
      <c r="J605" s="23" t="s">
        <v>40</v>
      </c>
      <c r="K605" s="25">
        <v>44642</v>
      </c>
      <c r="M605" s="23" t="s">
        <v>26</v>
      </c>
      <c r="N605" s="23" t="s">
        <v>26</v>
      </c>
    </row>
    <row r="606" spans="1:14" ht="12.75">
      <c r="A606" s="22">
        <v>44642.689042418977</v>
      </c>
      <c r="B606" s="23" t="s">
        <v>328</v>
      </c>
      <c r="C606" s="23" t="s">
        <v>27</v>
      </c>
      <c r="D606" s="24" t="s">
        <v>1345</v>
      </c>
      <c r="E606" s="23" t="s">
        <v>361</v>
      </c>
      <c r="F606" s="23" t="s">
        <v>542</v>
      </c>
      <c r="G606" s="23" t="s">
        <v>21</v>
      </c>
      <c r="H606" s="23" t="s">
        <v>1499</v>
      </c>
      <c r="J606" s="23" t="s">
        <v>187</v>
      </c>
      <c r="K606" s="25">
        <v>44651</v>
      </c>
      <c r="M606" s="23" t="s">
        <v>26</v>
      </c>
      <c r="N606" s="23" t="s">
        <v>26</v>
      </c>
    </row>
    <row r="607" spans="1:14" ht="12.75">
      <c r="A607" s="22">
        <v>44643.505147731485</v>
      </c>
      <c r="B607" s="23" t="s">
        <v>328</v>
      </c>
      <c r="C607" s="23" t="s">
        <v>27</v>
      </c>
      <c r="D607" s="24" t="s">
        <v>1500</v>
      </c>
      <c r="E607" s="23" t="s">
        <v>1501</v>
      </c>
      <c r="F607" s="23" t="s">
        <v>111</v>
      </c>
      <c r="G607" s="23" t="s">
        <v>44</v>
      </c>
      <c r="H607" s="23" t="s">
        <v>1502</v>
      </c>
      <c r="I607" s="28" t="s">
        <v>1503</v>
      </c>
      <c r="J607" s="23" t="s">
        <v>1504</v>
      </c>
      <c r="K607" s="25">
        <v>44651</v>
      </c>
      <c r="L607" s="23" t="s">
        <v>69</v>
      </c>
      <c r="M607" s="23" t="s">
        <v>26</v>
      </c>
      <c r="N607" s="23" t="s">
        <v>26</v>
      </c>
    </row>
    <row r="608" spans="1:14" ht="12.75">
      <c r="A608" s="22">
        <v>44643.622636701388</v>
      </c>
      <c r="B608" s="23" t="s">
        <v>108</v>
      </c>
      <c r="C608" s="23" t="s">
        <v>27</v>
      </c>
      <c r="D608" s="24" t="s">
        <v>18</v>
      </c>
      <c r="E608" s="23" t="s">
        <v>1400</v>
      </c>
      <c r="F608" s="23" t="s">
        <v>94</v>
      </c>
      <c r="G608" s="23" t="s">
        <v>38</v>
      </c>
      <c r="H608" s="23" t="s">
        <v>1505</v>
      </c>
      <c r="J608" s="23" t="s">
        <v>48</v>
      </c>
      <c r="K608" s="25">
        <v>44643</v>
      </c>
      <c r="M608" s="23" t="s">
        <v>26</v>
      </c>
      <c r="N608" s="23" t="s">
        <v>26</v>
      </c>
    </row>
    <row r="609" spans="1:14" ht="12.75">
      <c r="A609" s="22">
        <v>44646.497231458328</v>
      </c>
      <c r="B609" s="23" t="s">
        <v>328</v>
      </c>
      <c r="C609" s="23" t="s">
        <v>27</v>
      </c>
      <c r="D609" s="24" t="s">
        <v>18</v>
      </c>
      <c r="E609" s="23" t="s">
        <v>1506</v>
      </c>
      <c r="F609" s="23" t="s">
        <v>442</v>
      </c>
      <c r="G609" s="23" t="s">
        <v>44</v>
      </c>
      <c r="H609" s="23" t="s">
        <v>1507</v>
      </c>
      <c r="J609" s="23" t="s">
        <v>213</v>
      </c>
      <c r="K609" s="25">
        <v>44652</v>
      </c>
      <c r="M609" s="23" t="s">
        <v>26</v>
      </c>
      <c r="N609" s="23" t="s">
        <v>26</v>
      </c>
    </row>
    <row r="610" spans="1:14" ht="12.75">
      <c r="A610" s="22">
        <v>44646.519840034722</v>
      </c>
      <c r="B610" s="23" t="s">
        <v>1237</v>
      </c>
      <c r="C610" s="23" t="s">
        <v>27</v>
      </c>
      <c r="D610" s="24" t="s">
        <v>844</v>
      </c>
      <c r="E610" s="23" t="s">
        <v>1508</v>
      </c>
      <c r="F610" s="23" t="s">
        <v>298</v>
      </c>
      <c r="G610" s="23" t="s">
        <v>293</v>
      </c>
      <c r="H610" s="23" t="s">
        <v>1509</v>
      </c>
      <c r="I610" s="28" t="s">
        <v>1510</v>
      </c>
      <c r="J610" s="23" t="s">
        <v>222</v>
      </c>
      <c r="K610" s="25">
        <v>44646</v>
      </c>
      <c r="M610" s="23" t="s">
        <v>26</v>
      </c>
      <c r="N610" s="23" t="s">
        <v>26</v>
      </c>
    </row>
    <row r="611" spans="1:14" ht="12.75">
      <c r="A611" s="22">
        <v>44648.410250717592</v>
      </c>
      <c r="B611" s="23" t="s">
        <v>328</v>
      </c>
      <c r="C611" s="23" t="s">
        <v>27</v>
      </c>
      <c r="D611" s="24" t="s">
        <v>224</v>
      </c>
      <c r="E611" s="23" t="s">
        <v>224</v>
      </c>
      <c r="F611" s="23" t="s">
        <v>43</v>
      </c>
      <c r="G611" s="23" t="s">
        <v>21</v>
      </c>
      <c r="H611" s="23" t="s">
        <v>1511</v>
      </c>
      <c r="I611" s="28" t="s">
        <v>1512</v>
      </c>
      <c r="J611" s="23" t="s">
        <v>1513</v>
      </c>
      <c r="K611" s="25">
        <v>44655</v>
      </c>
      <c r="M611" s="23" t="s">
        <v>26</v>
      </c>
      <c r="N611" s="23" t="s">
        <v>26</v>
      </c>
    </row>
    <row r="612" spans="1:14" ht="12.75">
      <c r="A612" s="22">
        <v>44648.447060196762</v>
      </c>
      <c r="B612" s="23" t="s">
        <v>108</v>
      </c>
      <c r="C612" s="23" t="s">
        <v>27</v>
      </c>
      <c r="D612" s="24" t="s">
        <v>88</v>
      </c>
      <c r="E612" s="23" t="s">
        <v>89</v>
      </c>
      <c r="F612" s="23" t="s">
        <v>43</v>
      </c>
      <c r="G612" s="23" t="s">
        <v>78</v>
      </c>
      <c r="H612" s="23" t="s">
        <v>1514</v>
      </c>
      <c r="I612" s="28" t="s">
        <v>1515</v>
      </c>
      <c r="J612" s="23" t="s">
        <v>68</v>
      </c>
      <c r="K612" s="25">
        <v>44651</v>
      </c>
      <c r="L612" s="23" t="s">
        <v>32</v>
      </c>
      <c r="M612" s="23" t="s">
        <v>26</v>
      </c>
      <c r="N612" s="23" t="s">
        <v>26</v>
      </c>
    </row>
    <row r="613" spans="1:14" ht="12.75">
      <c r="A613" s="22">
        <v>44649.466446481485</v>
      </c>
      <c r="B613" s="23" t="s">
        <v>328</v>
      </c>
      <c r="C613" s="23" t="s">
        <v>27</v>
      </c>
      <c r="D613" s="24" t="s">
        <v>224</v>
      </c>
      <c r="E613" s="23" t="s">
        <v>730</v>
      </c>
      <c r="F613" s="23" t="s">
        <v>43</v>
      </c>
      <c r="G613" s="23" t="s">
        <v>21</v>
      </c>
      <c r="H613" s="23" t="s">
        <v>1516</v>
      </c>
      <c r="I613" s="27" t="s">
        <v>1517</v>
      </c>
      <c r="J613" s="23" t="s">
        <v>779</v>
      </c>
      <c r="K613" s="25">
        <v>44657</v>
      </c>
      <c r="M613" s="23" t="s">
        <v>26</v>
      </c>
      <c r="N613" s="23" t="s">
        <v>26</v>
      </c>
    </row>
    <row r="614" spans="1:14" ht="12.75">
      <c r="A614" s="22">
        <v>44649.587081064819</v>
      </c>
      <c r="B614" s="23" t="s">
        <v>108</v>
      </c>
      <c r="C614" s="23" t="s">
        <v>27</v>
      </c>
      <c r="D614" s="24" t="s">
        <v>1518</v>
      </c>
      <c r="E614" s="23" t="s">
        <v>1519</v>
      </c>
      <c r="F614" s="23" t="s">
        <v>111</v>
      </c>
      <c r="G614" s="23" t="s">
        <v>78</v>
      </c>
      <c r="H614" s="23" t="s">
        <v>1520</v>
      </c>
      <c r="I614" s="27" t="s">
        <v>1521</v>
      </c>
      <c r="J614" s="23" t="s">
        <v>48</v>
      </c>
      <c r="K614" s="25">
        <v>44655</v>
      </c>
      <c r="M614" s="23" t="s">
        <v>26</v>
      </c>
      <c r="N614" s="23" t="s">
        <v>26</v>
      </c>
    </row>
    <row r="615" spans="1:14" ht="12.75">
      <c r="A615" s="22">
        <v>44650.603483263891</v>
      </c>
      <c r="B615" s="23" t="s">
        <v>328</v>
      </c>
      <c r="C615" s="23" t="s">
        <v>34</v>
      </c>
      <c r="D615" s="24" t="s">
        <v>71</v>
      </c>
      <c r="E615" s="23" t="s">
        <v>120</v>
      </c>
      <c r="F615" s="23" t="s">
        <v>55</v>
      </c>
      <c r="G615" s="23" t="s">
        <v>44</v>
      </c>
      <c r="H615" s="23" t="s">
        <v>1522</v>
      </c>
      <c r="I615" s="26" t="s">
        <v>1523</v>
      </c>
      <c r="J615" s="23" t="s">
        <v>31</v>
      </c>
      <c r="K615" s="25">
        <v>44661</v>
      </c>
      <c r="L615" s="23" t="s">
        <v>1524</v>
      </c>
      <c r="M615" s="23" t="s">
        <v>26</v>
      </c>
      <c r="N615" s="23" t="s">
        <v>26</v>
      </c>
    </row>
    <row r="616" spans="1:14" ht="12.75">
      <c r="A616" s="22">
        <v>44650.604146655096</v>
      </c>
      <c r="B616" s="23" t="s">
        <v>328</v>
      </c>
      <c r="C616" s="23" t="s">
        <v>27</v>
      </c>
      <c r="D616" s="24" t="s">
        <v>104</v>
      </c>
      <c r="E616" s="23" t="s">
        <v>565</v>
      </c>
      <c r="F616" s="23" t="s">
        <v>43</v>
      </c>
      <c r="G616" s="23" t="s">
        <v>21</v>
      </c>
      <c r="H616" s="23" t="s">
        <v>1525</v>
      </c>
      <c r="I616" s="26" t="s">
        <v>1526</v>
      </c>
      <c r="J616" s="23" t="s">
        <v>68</v>
      </c>
      <c r="K616" s="25">
        <v>44656</v>
      </c>
      <c r="M616" s="23" t="s">
        <v>26</v>
      </c>
      <c r="N616" s="23" t="s">
        <v>26</v>
      </c>
    </row>
    <row r="617" spans="1:14" ht="12.75">
      <c r="A617" s="22">
        <v>44651.627715023147</v>
      </c>
      <c r="B617" s="23" t="s">
        <v>1252</v>
      </c>
      <c r="C617" s="23" t="s">
        <v>27</v>
      </c>
      <c r="D617" s="24" t="s">
        <v>644</v>
      </c>
      <c r="E617" s="23" t="s">
        <v>1527</v>
      </c>
      <c r="F617" s="23" t="s">
        <v>94</v>
      </c>
      <c r="G617" s="23" t="s">
        <v>78</v>
      </c>
      <c r="H617" s="26" t="s">
        <v>1528</v>
      </c>
      <c r="I617" s="27" t="s">
        <v>1529</v>
      </c>
      <c r="J617" s="23" t="s">
        <v>213</v>
      </c>
      <c r="K617" s="25">
        <v>44651</v>
      </c>
      <c r="M617" s="23" t="s">
        <v>26</v>
      </c>
      <c r="N617" s="23" t="s">
        <v>26</v>
      </c>
    </row>
    <row r="618" spans="1:14" ht="12.75">
      <c r="A618" s="22">
        <v>44651.680020729167</v>
      </c>
      <c r="B618" s="23" t="s">
        <v>328</v>
      </c>
      <c r="C618" s="23" t="s">
        <v>34</v>
      </c>
      <c r="D618" s="24" t="s">
        <v>1345</v>
      </c>
      <c r="E618" s="23" t="s">
        <v>1271</v>
      </c>
      <c r="F618" s="23" t="s">
        <v>542</v>
      </c>
      <c r="G618" s="23" t="s">
        <v>44</v>
      </c>
      <c r="H618" s="23" t="s">
        <v>1530</v>
      </c>
      <c r="I618" s="26" t="s">
        <v>1531</v>
      </c>
      <c r="J618" s="23" t="s">
        <v>213</v>
      </c>
      <c r="K618" s="25">
        <v>44676</v>
      </c>
      <c r="L618" s="23" t="s">
        <v>604</v>
      </c>
      <c r="M618" s="23" t="s">
        <v>26</v>
      </c>
      <c r="N618" s="23" t="s">
        <v>26</v>
      </c>
    </row>
    <row r="619" spans="1:14" ht="12.75">
      <c r="A619" s="22">
        <v>44652.481835405095</v>
      </c>
      <c r="B619" s="23" t="s">
        <v>328</v>
      </c>
      <c r="C619" s="23" t="s">
        <v>27</v>
      </c>
      <c r="D619" s="24" t="s">
        <v>619</v>
      </c>
      <c r="E619" s="23" t="s">
        <v>619</v>
      </c>
      <c r="F619" s="23" t="s">
        <v>43</v>
      </c>
      <c r="G619" s="23" t="s">
        <v>1532</v>
      </c>
      <c r="H619" s="23" t="s">
        <v>1533</v>
      </c>
      <c r="I619" s="27" t="s">
        <v>1534</v>
      </c>
      <c r="J619" s="23" t="s">
        <v>68</v>
      </c>
      <c r="K619" s="25">
        <v>44658</v>
      </c>
      <c r="L619" s="23" t="s">
        <v>1535</v>
      </c>
      <c r="M619" s="23" t="s">
        <v>26</v>
      </c>
      <c r="N619" s="23" t="s">
        <v>26</v>
      </c>
    </row>
    <row r="620" spans="1:14" ht="12.75">
      <c r="A620" s="22">
        <v>44655.481104733801</v>
      </c>
      <c r="B620" s="23" t="s">
        <v>1252</v>
      </c>
      <c r="C620" s="23" t="s">
        <v>27</v>
      </c>
      <c r="D620" s="24" t="s">
        <v>912</v>
      </c>
      <c r="E620" s="23" t="s">
        <v>1177</v>
      </c>
      <c r="F620" s="23" t="s">
        <v>37</v>
      </c>
      <c r="G620" s="23" t="s">
        <v>78</v>
      </c>
      <c r="H620" s="23" t="s">
        <v>1536</v>
      </c>
      <c r="I620" s="28" t="s">
        <v>1537</v>
      </c>
      <c r="J620" s="23" t="s">
        <v>40</v>
      </c>
      <c r="K620" s="25">
        <v>44657</v>
      </c>
      <c r="M620" s="23" t="s">
        <v>26</v>
      </c>
      <c r="N620" s="23" t="s">
        <v>26</v>
      </c>
    </row>
    <row r="621" spans="1:14" ht="12.75">
      <c r="A621" s="22">
        <v>44655.508872511578</v>
      </c>
      <c r="B621" s="23" t="s">
        <v>108</v>
      </c>
      <c r="C621" s="23" t="s">
        <v>27</v>
      </c>
      <c r="D621" s="24" t="s">
        <v>713</v>
      </c>
      <c r="E621" s="23" t="s">
        <v>1047</v>
      </c>
      <c r="F621" s="23" t="s">
        <v>111</v>
      </c>
      <c r="G621" s="23" t="s">
        <v>78</v>
      </c>
      <c r="H621" s="23" t="s">
        <v>1538</v>
      </c>
      <c r="I621" s="28" t="s">
        <v>1539</v>
      </c>
      <c r="J621" s="23" t="s">
        <v>48</v>
      </c>
      <c r="K621" s="25">
        <v>44657</v>
      </c>
      <c r="L621" s="23" t="s">
        <v>1050</v>
      </c>
      <c r="M621" s="23" t="s">
        <v>26</v>
      </c>
      <c r="N621" s="23" t="s">
        <v>26</v>
      </c>
    </row>
    <row r="622" spans="1:14" ht="12.75">
      <c r="A622" s="22">
        <v>44655.638854062505</v>
      </c>
      <c r="B622" s="23" t="s">
        <v>1252</v>
      </c>
      <c r="C622" s="23" t="s">
        <v>27</v>
      </c>
      <c r="D622" s="24" t="s">
        <v>1296</v>
      </c>
      <c r="E622" s="23" t="s">
        <v>1244</v>
      </c>
      <c r="F622" s="23" t="s">
        <v>77</v>
      </c>
      <c r="G622" s="23" t="s">
        <v>1540</v>
      </c>
      <c r="H622" s="23" t="s">
        <v>1541</v>
      </c>
      <c r="I622" s="23" t="s">
        <v>1542</v>
      </c>
      <c r="J622" s="23" t="s">
        <v>48</v>
      </c>
      <c r="K622" s="25">
        <v>44659</v>
      </c>
      <c r="M622" s="23" t="s">
        <v>26</v>
      </c>
      <c r="N622" s="23" t="s">
        <v>26</v>
      </c>
    </row>
    <row r="623" spans="1:14" ht="12.75">
      <c r="A623" s="22">
        <v>44655.644108842593</v>
      </c>
      <c r="B623" s="23" t="s">
        <v>328</v>
      </c>
      <c r="C623" s="23" t="s">
        <v>27</v>
      </c>
      <c r="D623" s="24" t="s">
        <v>71</v>
      </c>
      <c r="E623" s="23" t="s">
        <v>120</v>
      </c>
      <c r="F623" s="23" t="s">
        <v>55</v>
      </c>
      <c r="G623" s="23" t="s">
        <v>21</v>
      </c>
      <c r="H623" s="23" t="s">
        <v>1543</v>
      </c>
      <c r="J623" s="23" t="s">
        <v>213</v>
      </c>
      <c r="K623" s="25">
        <v>44659</v>
      </c>
      <c r="L623" s="23" t="s">
        <v>32</v>
      </c>
      <c r="M623" s="23" t="s">
        <v>26</v>
      </c>
      <c r="N623" s="23" t="s">
        <v>26</v>
      </c>
    </row>
    <row r="624" spans="1:14" ht="12.75">
      <c r="A624" s="22">
        <v>44656.483792210653</v>
      </c>
      <c r="B624" s="23" t="s">
        <v>1237</v>
      </c>
      <c r="C624" s="23" t="s">
        <v>27</v>
      </c>
      <c r="D624" s="24" t="s">
        <v>351</v>
      </c>
      <c r="E624" s="23" t="s">
        <v>352</v>
      </c>
      <c r="F624" s="23" t="s">
        <v>298</v>
      </c>
      <c r="G624" s="23" t="s">
        <v>78</v>
      </c>
      <c r="H624" s="23" t="s">
        <v>1544</v>
      </c>
      <c r="I624" s="32" t="s">
        <v>1545</v>
      </c>
      <c r="J624" s="23" t="s">
        <v>68</v>
      </c>
      <c r="K624" s="25">
        <v>44659</v>
      </c>
      <c r="M624" s="23" t="s">
        <v>26</v>
      </c>
      <c r="N624" s="23" t="s">
        <v>26</v>
      </c>
    </row>
    <row r="625" spans="1:14" ht="12.75">
      <c r="A625" s="22">
        <v>44656.588197488425</v>
      </c>
      <c r="B625" s="23" t="s">
        <v>328</v>
      </c>
      <c r="C625" s="23" t="s">
        <v>27</v>
      </c>
      <c r="D625" s="24" t="s">
        <v>1546</v>
      </c>
      <c r="E625" s="23" t="s">
        <v>1546</v>
      </c>
      <c r="F625" s="23" t="s">
        <v>111</v>
      </c>
      <c r="G625" s="23" t="s">
        <v>44</v>
      </c>
      <c r="H625" s="23" t="s">
        <v>1547</v>
      </c>
      <c r="I625" s="28" t="s">
        <v>1548</v>
      </c>
      <c r="J625" s="23" t="s">
        <v>48</v>
      </c>
      <c r="K625" s="25">
        <v>44659</v>
      </c>
      <c r="L625" s="23" t="s">
        <v>69</v>
      </c>
      <c r="M625" s="23" t="s">
        <v>26</v>
      </c>
      <c r="N625" s="23" t="s">
        <v>26</v>
      </c>
    </row>
    <row r="626" spans="1:14" ht="12.75">
      <c r="A626" s="22">
        <v>44656.639904930555</v>
      </c>
      <c r="B626" s="23" t="s">
        <v>1237</v>
      </c>
      <c r="C626" s="23" t="s">
        <v>27</v>
      </c>
      <c r="D626" s="24" t="s">
        <v>314</v>
      </c>
      <c r="E626" s="23" t="s">
        <v>1549</v>
      </c>
      <c r="F626" s="23" t="s">
        <v>298</v>
      </c>
      <c r="G626" s="23" t="s">
        <v>78</v>
      </c>
      <c r="H626" s="23" t="s">
        <v>1550</v>
      </c>
      <c r="I626" s="23" t="s">
        <v>1551</v>
      </c>
      <c r="J626" s="23" t="s">
        <v>84</v>
      </c>
      <c r="K626" s="25">
        <v>44657</v>
      </c>
      <c r="M626" s="23" t="s">
        <v>26</v>
      </c>
      <c r="N626" s="23" t="s">
        <v>26</v>
      </c>
    </row>
    <row r="627" spans="1:14" ht="12.75">
      <c r="A627" s="22">
        <v>44657.423946041672</v>
      </c>
      <c r="B627" s="23" t="s">
        <v>328</v>
      </c>
      <c r="C627" s="23" t="s">
        <v>27</v>
      </c>
      <c r="D627" s="24" t="s">
        <v>912</v>
      </c>
      <c r="E627" s="23" t="s">
        <v>1177</v>
      </c>
      <c r="F627" s="23" t="s">
        <v>37</v>
      </c>
      <c r="G627" s="23" t="s">
        <v>21</v>
      </c>
      <c r="H627" s="23" t="s">
        <v>1552</v>
      </c>
      <c r="I627" s="27" t="s">
        <v>1553</v>
      </c>
      <c r="J627" s="23" t="s">
        <v>84</v>
      </c>
      <c r="K627" s="25">
        <v>44659</v>
      </c>
      <c r="M627" s="23" t="s">
        <v>26</v>
      </c>
      <c r="N627" s="23" t="s">
        <v>26</v>
      </c>
    </row>
    <row r="628" spans="1:14" ht="12.75">
      <c r="A628" s="22">
        <v>44657.630072233791</v>
      </c>
      <c r="B628" s="23" t="s">
        <v>1252</v>
      </c>
      <c r="C628" s="23" t="s">
        <v>27</v>
      </c>
      <c r="D628" s="24" t="s">
        <v>1296</v>
      </c>
      <c r="E628" s="23" t="s">
        <v>1248</v>
      </c>
      <c r="F628" s="23" t="s">
        <v>77</v>
      </c>
      <c r="G628" s="23" t="s">
        <v>1554</v>
      </c>
      <c r="H628" s="23" t="s">
        <v>1555</v>
      </c>
      <c r="I628" s="27" t="s">
        <v>1556</v>
      </c>
      <c r="J628" s="23" t="s">
        <v>48</v>
      </c>
      <c r="K628" s="25">
        <v>44659</v>
      </c>
      <c r="M628" s="23" t="s">
        <v>26</v>
      </c>
      <c r="N628" s="23" t="s">
        <v>26</v>
      </c>
    </row>
    <row r="629" spans="1:14" ht="12.75">
      <c r="A629" s="22">
        <v>44657.69689788195</v>
      </c>
      <c r="B629" s="23" t="s">
        <v>1252</v>
      </c>
      <c r="C629" s="23" t="s">
        <v>27</v>
      </c>
      <c r="D629" s="24" t="s">
        <v>53</v>
      </c>
      <c r="E629" s="23" t="s">
        <v>113</v>
      </c>
      <c r="F629" s="23" t="s">
        <v>55</v>
      </c>
      <c r="G629" s="23" t="s">
        <v>78</v>
      </c>
      <c r="H629" s="23" t="s">
        <v>1557</v>
      </c>
      <c r="I629" s="28" t="s">
        <v>1558</v>
      </c>
      <c r="J629" s="23" t="s">
        <v>343</v>
      </c>
      <c r="K629" s="25">
        <v>44669</v>
      </c>
      <c r="L629" s="23" t="s">
        <v>25</v>
      </c>
      <c r="M629" s="23" t="s">
        <v>26</v>
      </c>
      <c r="N629" s="23" t="s">
        <v>26</v>
      </c>
    </row>
    <row r="630" spans="1:14" ht="12.75">
      <c r="A630" s="22">
        <v>44658.427206145832</v>
      </c>
      <c r="B630" s="23" t="s">
        <v>1252</v>
      </c>
      <c r="C630" s="23" t="s">
        <v>27</v>
      </c>
      <c r="D630" s="24" t="s">
        <v>644</v>
      </c>
      <c r="E630" s="23" t="s">
        <v>92</v>
      </c>
      <c r="F630" s="23" t="s">
        <v>94</v>
      </c>
      <c r="G630" s="23" t="s">
        <v>1559</v>
      </c>
      <c r="H630" s="23" t="s">
        <v>1560</v>
      </c>
      <c r="I630" s="28" t="s">
        <v>1561</v>
      </c>
      <c r="J630" s="23" t="s">
        <v>1562</v>
      </c>
      <c r="K630" s="25">
        <v>44658</v>
      </c>
      <c r="M630" s="23" t="s">
        <v>26</v>
      </c>
      <c r="N630" s="23" t="s">
        <v>26</v>
      </c>
    </row>
    <row r="631" spans="1:14" ht="12.75">
      <c r="A631" s="22">
        <v>44658.465300694443</v>
      </c>
      <c r="B631" s="23" t="s">
        <v>328</v>
      </c>
      <c r="C631" s="23" t="s">
        <v>17</v>
      </c>
      <c r="D631" s="24" t="s">
        <v>1271</v>
      </c>
      <c r="E631" s="23" t="s">
        <v>1563</v>
      </c>
      <c r="F631" s="23" t="s">
        <v>61</v>
      </c>
      <c r="G631" s="23" t="s">
        <v>21</v>
      </c>
      <c r="H631" s="23" t="s">
        <v>1564</v>
      </c>
      <c r="I631" s="27" t="s">
        <v>1565</v>
      </c>
      <c r="J631" s="23" t="s">
        <v>84</v>
      </c>
      <c r="K631" s="25">
        <v>44670</v>
      </c>
      <c r="M631" s="23" t="s">
        <v>26</v>
      </c>
      <c r="N631" s="23" t="s">
        <v>26</v>
      </c>
    </row>
    <row r="632" spans="1:14" ht="12.75">
      <c r="A632" s="22">
        <v>44659.291422268521</v>
      </c>
      <c r="B632" s="23" t="s">
        <v>108</v>
      </c>
      <c r="C632" s="23" t="s">
        <v>27</v>
      </c>
      <c r="D632" s="24" t="s">
        <v>53</v>
      </c>
      <c r="E632" s="23" t="s">
        <v>113</v>
      </c>
      <c r="F632" s="23" t="s">
        <v>55</v>
      </c>
      <c r="G632" s="23" t="s">
        <v>78</v>
      </c>
      <c r="H632" s="23" t="s">
        <v>1566</v>
      </c>
      <c r="I632" s="27" t="s">
        <v>1567</v>
      </c>
      <c r="J632" s="23" t="s">
        <v>343</v>
      </c>
      <c r="K632" s="25">
        <v>44670</v>
      </c>
      <c r="L632" s="23" t="s">
        <v>25</v>
      </c>
      <c r="M632" s="23" t="s">
        <v>26</v>
      </c>
      <c r="N632" s="23" t="s">
        <v>26</v>
      </c>
    </row>
    <row r="633" spans="1:14" ht="12.75">
      <c r="A633" s="22">
        <v>44659.316817488427</v>
      </c>
      <c r="B633" s="23" t="s">
        <v>328</v>
      </c>
      <c r="C633" s="23" t="s">
        <v>27</v>
      </c>
      <c r="D633" s="24" t="s">
        <v>88</v>
      </c>
      <c r="E633" s="23" t="s">
        <v>89</v>
      </c>
      <c r="F633" s="23" t="s">
        <v>43</v>
      </c>
      <c r="G633" s="23" t="s">
        <v>44</v>
      </c>
      <c r="H633" s="23" t="s">
        <v>1568</v>
      </c>
      <c r="I633" s="28" t="s">
        <v>1569</v>
      </c>
      <c r="J633" s="23" t="s">
        <v>68</v>
      </c>
      <c r="K633" s="25">
        <v>44670</v>
      </c>
      <c r="L633" s="23" t="s">
        <v>32</v>
      </c>
      <c r="M633" s="23" t="s">
        <v>26</v>
      </c>
      <c r="N633" s="23" t="s">
        <v>26</v>
      </c>
    </row>
    <row r="634" spans="1:14" ht="12.75">
      <c r="A634" s="22">
        <v>44659.487863993054</v>
      </c>
      <c r="B634" s="23" t="s">
        <v>328</v>
      </c>
      <c r="C634" s="23" t="s">
        <v>27</v>
      </c>
      <c r="D634" s="24" t="s">
        <v>18</v>
      </c>
      <c r="E634" s="23" t="s">
        <v>1570</v>
      </c>
      <c r="F634" s="23" t="s">
        <v>1096</v>
      </c>
      <c r="G634" s="23" t="s">
        <v>21</v>
      </c>
      <c r="H634" s="23" t="s">
        <v>1571</v>
      </c>
      <c r="I634" s="23" t="s">
        <v>1572</v>
      </c>
      <c r="J634" s="23" t="s">
        <v>46</v>
      </c>
      <c r="K634" s="25">
        <v>44686</v>
      </c>
      <c r="M634" s="23" t="s">
        <v>26</v>
      </c>
      <c r="N634" s="23" t="s">
        <v>26</v>
      </c>
    </row>
    <row r="635" spans="1:14" ht="12.75">
      <c r="A635" s="22">
        <v>44659.489703032406</v>
      </c>
      <c r="B635" s="23" t="s">
        <v>328</v>
      </c>
      <c r="C635" s="23" t="s">
        <v>17</v>
      </c>
      <c r="D635" s="24" t="s">
        <v>18</v>
      </c>
      <c r="E635" s="23" t="s">
        <v>1573</v>
      </c>
      <c r="F635" s="23" t="s">
        <v>1096</v>
      </c>
      <c r="G635" s="23" t="s">
        <v>44</v>
      </c>
      <c r="H635" s="23" t="s">
        <v>1574</v>
      </c>
      <c r="I635" s="23" t="s">
        <v>1575</v>
      </c>
      <c r="J635" s="23" t="s">
        <v>48</v>
      </c>
      <c r="K635" s="25">
        <v>44678</v>
      </c>
      <c r="M635" s="23" t="s">
        <v>26</v>
      </c>
      <c r="N635" s="23" t="s">
        <v>26</v>
      </c>
    </row>
    <row r="636" spans="1:14" ht="12.75">
      <c r="A636" s="22">
        <v>44659.491265555553</v>
      </c>
      <c r="B636" s="23" t="s">
        <v>328</v>
      </c>
      <c r="C636" s="23" t="s">
        <v>17</v>
      </c>
      <c r="D636" s="24" t="s">
        <v>18</v>
      </c>
      <c r="E636" s="23" t="s">
        <v>1573</v>
      </c>
      <c r="F636" s="23" t="s">
        <v>1096</v>
      </c>
      <c r="G636" s="23" t="s">
        <v>44</v>
      </c>
      <c r="H636" s="23" t="s">
        <v>1576</v>
      </c>
      <c r="I636" s="23" t="s">
        <v>1577</v>
      </c>
      <c r="J636" s="23" t="s">
        <v>48</v>
      </c>
      <c r="K636" s="25">
        <v>44680</v>
      </c>
      <c r="M636" s="23" t="s">
        <v>26</v>
      </c>
      <c r="N636" s="23" t="s">
        <v>26</v>
      </c>
    </row>
    <row r="637" spans="1:14" ht="12.75">
      <c r="A637" s="22">
        <v>44659.600168622681</v>
      </c>
      <c r="B637" s="23" t="s">
        <v>328</v>
      </c>
      <c r="C637" s="23" t="s">
        <v>17</v>
      </c>
      <c r="D637" s="24" t="s">
        <v>71</v>
      </c>
      <c r="E637" s="23" t="s">
        <v>120</v>
      </c>
      <c r="F637" s="23" t="s">
        <v>55</v>
      </c>
      <c r="G637" s="23" t="s">
        <v>21</v>
      </c>
      <c r="H637" s="23" t="s">
        <v>1578</v>
      </c>
      <c r="I637" s="28" t="s">
        <v>1579</v>
      </c>
      <c r="J637" s="23" t="s">
        <v>84</v>
      </c>
      <c r="K637" s="25">
        <v>44677</v>
      </c>
      <c r="L637" s="23" t="s">
        <v>32</v>
      </c>
      <c r="M637" s="23" t="s">
        <v>26</v>
      </c>
      <c r="N637" s="23" t="s">
        <v>26</v>
      </c>
    </row>
    <row r="638" spans="1:14" ht="12.75">
      <c r="A638" s="22">
        <v>44659.703398020836</v>
      </c>
      <c r="B638" s="23" t="s">
        <v>1252</v>
      </c>
      <c r="C638" s="23" t="s">
        <v>27</v>
      </c>
      <c r="D638" s="24" t="s">
        <v>92</v>
      </c>
      <c r="E638" s="23" t="s">
        <v>92</v>
      </c>
      <c r="F638" s="23" t="s">
        <v>94</v>
      </c>
      <c r="G638" s="23" t="s">
        <v>1580</v>
      </c>
      <c r="H638" s="23" t="s">
        <v>1581</v>
      </c>
      <c r="I638" s="28" t="s">
        <v>1582</v>
      </c>
      <c r="J638" s="23" t="s">
        <v>1583</v>
      </c>
      <c r="K638" s="25" t="s">
        <v>1584</v>
      </c>
      <c r="M638" s="23" t="s">
        <v>26</v>
      </c>
      <c r="N638" s="23" t="s">
        <v>26</v>
      </c>
    </row>
    <row r="639" spans="1:14" ht="12.75">
      <c r="A639" s="22">
        <v>44669.492613668983</v>
      </c>
      <c r="B639" s="23" t="s">
        <v>1252</v>
      </c>
      <c r="C639" s="23" t="s">
        <v>27</v>
      </c>
      <c r="D639" s="24" t="s">
        <v>912</v>
      </c>
      <c r="E639" s="23" t="s">
        <v>1177</v>
      </c>
      <c r="F639" s="23" t="s">
        <v>37</v>
      </c>
      <c r="G639" s="23" t="s">
        <v>78</v>
      </c>
      <c r="H639" s="23" t="s">
        <v>1585</v>
      </c>
      <c r="I639" s="27" t="s">
        <v>1586</v>
      </c>
      <c r="J639" s="23" t="s">
        <v>84</v>
      </c>
      <c r="K639" s="25">
        <v>44673</v>
      </c>
      <c r="M639" s="23" t="s">
        <v>26</v>
      </c>
      <c r="N639" s="23" t="s">
        <v>26</v>
      </c>
    </row>
    <row r="640" spans="1:14" ht="12.75">
      <c r="A640" s="22">
        <v>44669.623386770836</v>
      </c>
      <c r="B640" s="23" t="s">
        <v>328</v>
      </c>
      <c r="C640" s="23" t="s">
        <v>17</v>
      </c>
      <c r="D640" s="24" t="s">
        <v>772</v>
      </c>
      <c r="E640" s="23" t="s">
        <v>1587</v>
      </c>
      <c r="F640" s="23" t="s">
        <v>43</v>
      </c>
      <c r="G640" s="23" t="s">
        <v>44</v>
      </c>
      <c r="H640" s="23" t="s">
        <v>1588</v>
      </c>
      <c r="I640" s="27" t="s">
        <v>1589</v>
      </c>
      <c r="J640" s="23" t="s">
        <v>1590</v>
      </c>
      <c r="K640" s="25">
        <v>44671</v>
      </c>
      <c r="L640" s="23" t="s">
        <v>1591</v>
      </c>
      <c r="M640" s="23" t="s">
        <v>26</v>
      </c>
      <c r="N640" s="23" t="s">
        <v>26</v>
      </c>
    </row>
    <row r="641" spans="1:14" ht="12.75">
      <c r="A641" s="22">
        <v>44670.421795891205</v>
      </c>
      <c r="B641" s="23" t="s">
        <v>328</v>
      </c>
      <c r="C641" s="23" t="s">
        <v>27</v>
      </c>
      <c r="D641" s="24" t="s">
        <v>619</v>
      </c>
      <c r="E641" s="23" t="s">
        <v>619</v>
      </c>
      <c r="F641" s="23" t="s">
        <v>43</v>
      </c>
      <c r="G641" s="23" t="s">
        <v>437</v>
      </c>
      <c r="H641" s="23" t="s">
        <v>1592</v>
      </c>
      <c r="I641" s="26" t="s">
        <v>1593</v>
      </c>
      <c r="J641" s="23" t="s">
        <v>68</v>
      </c>
      <c r="K641" s="25">
        <v>44586</v>
      </c>
      <c r="M641" s="23" t="s">
        <v>26</v>
      </c>
      <c r="N641" s="23" t="s">
        <v>26</v>
      </c>
    </row>
    <row r="642" spans="1:14" ht="12.75">
      <c r="A642" s="22">
        <v>44670.422337962962</v>
      </c>
      <c r="B642" s="23" t="s">
        <v>1252</v>
      </c>
      <c r="C642" s="23" t="s">
        <v>27</v>
      </c>
      <c r="D642" s="24" t="s">
        <v>92</v>
      </c>
      <c r="E642" s="23" t="s">
        <v>92</v>
      </c>
      <c r="F642" s="23" t="s">
        <v>94</v>
      </c>
      <c r="G642" s="23" t="s">
        <v>1594</v>
      </c>
      <c r="H642" s="23" t="s">
        <v>1595</v>
      </c>
      <c r="I642" s="28" t="s">
        <v>1596</v>
      </c>
      <c r="J642" s="23" t="s">
        <v>48</v>
      </c>
      <c r="K642" s="25">
        <v>44670</v>
      </c>
      <c r="M642" s="23" t="s">
        <v>26</v>
      </c>
      <c r="N642" s="23" t="s">
        <v>26</v>
      </c>
    </row>
    <row r="643" spans="1:14" ht="12.75">
      <c r="A643" s="22">
        <v>44673.841298692132</v>
      </c>
      <c r="B643" s="23" t="s">
        <v>328</v>
      </c>
      <c r="C643" s="23" t="s">
        <v>27</v>
      </c>
      <c r="D643" s="23" t="s">
        <v>1597</v>
      </c>
      <c r="E643" s="23" t="s">
        <v>231</v>
      </c>
      <c r="F643" s="23" t="s">
        <v>43</v>
      </c>
      <c r="G643" s="23" t="s">
        <v>21</v>
      </c>
      <c r="H643" s="23" t="s">
        <v>1598</v>
      </c>
      <c r="I643" s="27" t="s">
        <v>1599</v>
      </c>
      <c r="J643" s="23" t="s">
        <v>68</v>
      </c>
      <c r="K643" s="25">
        <v>44680</v>
      </c>
      <c r="M643" s="23" t="s">
        <v>26</v>
      </c>
      <c r="N643" s="23" t="s">
        <v>26</v>
      </c>
    </row>
    <row r="644" spans="1:14" ht="12.75">
      <c r="A644" s="22">
        <v>44676.359380729162</v>
      </c>
      <c r="B644" s="23" t="s">
        <v>1237</v>
      </c>
      <c r="C644" s="23" t="s">
        <v>27</v>
      </c>
      <c r="D644" s="23" t="s">
        <v>1600</v>
      </c>
      <c r="E644" s="23" t="s">
        <v>1312</v>
      </c>
      <c r="F644" s="23" t="s">
        <v>298</v>
      </c>
      <c r="G644" s="23" t="s">
        <v>78</v>
      </c>
      <c r="H644" s="23" t="s">
        <v>1601</v>
      </c>
      <c r="I644" s="26" t="s">
        <v>1602</v>
      </c>
      <c r="J644" s="23" t="s">
        <v>84</v>
      </c>
      <c r="K644" s="25">
        <v>44679</v>
      </c>
      <c r="M644" s="23" t="s">
        <v>26</v>
      </c>
      <c r="N644" s="23" t="s">
        <v>26</v>
      </c>
    </row>
    <row r="645" spans="1:14" ht="12.75">
      <c r="A645" s="22">
        <v>44676.471857094904</v>
      </c>
      <c r="B645" s="23" t="s">
        <v>1237</v>
      </c>
      <c r="C645" s="23" t="s">
        <v>27</v>
      </c>
      <c r="D645" s="23" t="s">
        <v>1600</v>
      </c>
      <c r="E645" s="23" t="s">
        <v>1312</v>
      </c>
      <c r="F645" s="23" t="s">
        <v>298</v>
      </c>
      <c r="G645" s="23" t="s">
        <v>78</v>
      </c>
      <c r="H645" s="23" t="s">
        <v>1603</v>
      </c>
      <c r="I645" s="26" t="s">
        <v>1604</v>
      </c>
      <c r="J645" s="23" t="s">
        <v>161</v>
      </c>
      <c r="K645" s="25">
        <v>44678</v>
      </c>
      <c r="M645" s="23" t="s">
        <v>26</v>
      </c>
      <c r="N645" s="23" t="s">
        <v>26</v>
      </c>
    </row>
    <row r="646" spans="1:14" ht="12.75">
      <c r="A646" s="22">
        <v>44677.609555428236</v>
      </c>
      <c r="B646" s="23" t="s">
        <v>1237</v>
      </c>
      <c r="C646" s="23" t="s">
        <v>27</v>
      </c>
      <c r="D646" s="23" t="s">
        <v>1605</v>
      </c>
      <c r="E646" s="23" t="s">
        <v>713</v>
      </c>
      <c r="F646" s="23" t="s">
        <v>111</v>
      </c>
      <c r="G646" s="23" t="s">
        <v>293</v>
      </c>
      <c r="H646" s="23" t="s">
        <v>1606</v>
      </c>
      <c r="I646" s="27" t="s">
        <v>1607</v>
      </c>
      <c r="J646" s="23" t="s">
        <v>48</v>
      </c>
      <c r="K646" s="25">
        <v>44679</v>
      </c>
      <c r="L646" s="23" t="s">
        <v>1608</v>
      </c>
      <c r="M646" s="23" t="s">
        <v>26</v>
      </c>
      <c r="N646" s="23" t="s">
        <v>26</v>
      </c>
    </row>
    <row r="647" spans="1:14" ht="12.75">
      <c r="A647" s="22">
        <v>44678.593171354165</v>
      </c>
      <c r="B647" s="23" t="s">
        <v>1237</v>
      </c>
      <c r="C647" s="23" t="s">
        <v>27</v>
      </c>
      <c r="D647" s="23" t="s">
        <v>1609</v>
      </c>
      <c r="E647" s="23" t="s">
        <v>71</v>
      </c>
      <c r="F647" s="23" t="s">
        <v>55</v>
      </c>
      <c r="G647" s="23" t="s">
        <v>21</v>
      </c>
      <c r="H647" s="23" t="s">
        <v>1610</v>
      </c>
      <c r="I647" s="27" t="s">
        <v>1611</v>
      </c>
      <c r="J647" s="23" t="s">
        <v>84</v>
      </c>
      <c r="K647" s="25">
        <v>44687</v>
      </c>
      <c r="L647" s="23" t="s">
        <v>1612</v>
      </c>
      <c r="M647" s="23" t="s">
        <v>26</v>
      </c>
      <c r="N647" s="23" t="s">
        <v>26</v>
      </c>
    </row>
    <row r="648" spans="1:14" ht="12.75">
      <c r="A648" s="22">
        <v>44679.656849027779</v>
      </c>
      <c r="B648" s="23" t="s">
        <v>108</v>
      </c>
      <c r="C648" s="23" t="s">
        <v>27</v>
      </c>
      <c r="D648" s="23" t="s">
        <v>1613</v>
      </c>
      <c r="E648" s="23" t="s">
        <v>1047</v>
      </c>
      <c r="F648" s="23" t="s">
        <v>111</v>
      </c>
      <c r="G648" s="23" t="s">
        <v>78</v>
      </c>
      <c r="H648" s="23" t="s">
        <v>1614</v>
      </c>
      <c r="J648" s="23" t="s">
        <v>161</v>
      </c>
      <c r="K648" s="25">
        <v>44680</v>
      </c>
      <c r="M648" s="23" t="s">
        <v>26</v>
      </c>
      <c r="N648" s="23" t="s">
        <v>26</v>
      </c>
    </row>
    <row r="649" spans="1:14" ht="12.75">
      <c r="A649" s="22">
        <v>44683.442722905093</v>
      </c>
      <c r="B649" s="23" t="s">
        <v>328</v>
      </c>
      <c r="C649" s="23" t="s">
        <v>27</v>
      </c>
      <c r="D649" s="23" t="s">
        <v>1615</v>
      </c>
      <c r="E649" s="23" t="s">
        <v>1244</v>
      </c>
      <c r="F649" s="23" t="s">
        <v>77</v>
      </c>
      <c r="G649" s="23" t="s">
        <v>1616</v>
      </c>
      <c r="H649" s="23" t="s">
        <v>1617</v>
      </c>
      <c r="I649" s="26" t="s">
        <v>1618</v>
      </c>
      <c r="J649" s="23" t="s">
        <v>48</v>
      </c>
      <c r="K649" s="25">
        <v>44686</v>
      </c>
      <c r="L649" s="23" t="s">
        <v>32</v>
      </c>
      <c r="M649" s="23" t="s">
        <v>26</v>
      </c>
      <c r="N649" s="23" t="s">
        <v>26</v>
      </c>
    </row>
    <row r="650" spans="1:14" ht="12.75">
      <c r="A650" s="22">
        <v>44683.710598368052</v>
      </c>
      <c r="B650" s="23" t="s">
        <v>328</v>
      </c>
      <c r="C650" s="23" t="s">
        <v>27</v>
      </c>
      <c r="D650" s="23" t="s">
        <v>1619</v>
      </c>
      <c r="E650" s="23" t="s">
        <v>535</v>
      </c>
      <c r="F650" s="23" t="s">
        <v>43</v>
      </c>
      <c r="G650" s="23" t="s">
        <v>21</v>
      </c>
      <c r="H650" s="23" t="s">
        <v>1620</v>
      </c>
      <c r="I650" s="27" t="s">
        <v>1621</v>
      </c>
      <c r="J650" s="23" t="s">
        <v>68</v>
      </c>
      <c r="K650" s="25">
        <v>44686</v>
      </c>
      <c r="L650" s="23" t="s">
        <v>369</v>
      </c>
      <c r="M650" s="23" t="s">
        <v>26</v>
      </c>
      <c r="N650" s="23" t="s">
        <v>26</v>
      </c>
    </row>
    <row r="651" spans="1:14" ht="12.75">
      <c r="A651" s="22">
        <v>44683.715208263893</v>
      </c>
      <c r="B651" s="23" t="s">
        <v>328</v>
      </c>
      <c r="C651" s="23" t="s">
        <v>27</v>
      </c>
      <c r="D651" s="23" t="s">
        <v>1619</v>
      </c>
      <c r="E651" s="23" t="s">
        <v>535</v>
      </c>
      <c r="F651" s="23" t="s">
        <v>43</v>
      </c>
      <c r="G651" s="23" t="s">
        <v>44</v>
      </c>
      <c r="H651" s="23" t="s">
        <v>1622</v>
      </c>
      <c r="I651" s="28" t="s">
        <v>1623</v>
      </c>
      <c r="J651" s="23" t="s">
        <v>202</v>
      </c>
      <c r="K651" s="25">
        <v>44686</v>
      </c>
      <c r="L651" s="23" t="s">
        <v>32</v>
      </c>
      <c r="M651" s="23" t="s">
        <v>26</v>
      </c>
      <c r="N651" s="23" t="s">
        <v>26</v>
      </c>
    </row>
    <row r="652" spans="1:14" ht="12.75">
      <c r="A652" s="22">
        <v>44685.501947013894</v>
      </c>
      <c r="B652" s="23" t="s">
        <v>1237</v>
      </c>
      <c r="C652" s="23" t="s">
        <v>27</v>
      </c>
      <c r="D652" s="23" t="s">
        <v>1624</v>
      </c>
      <c r="E652" s="23" t="s">
        <v>1625</v>
      </c>
      <c r="F652" s="23" t="s">
        <v>43</v>
      </c>
      <c r="G652" s="23" t="s">
        <v>21</v>
      </c>
      <c r="H652" s="23" t="s">
        <v>1626</v>
      </c>
      <c r="I652" s="28" t="s">
        <v>1627</v>
      </c>
      <c r="J652" s="23" t="s">
        <v>68</v>
      </c>
      <c r="K652" s="25">
        <v>44692</v>
      </c>
      <c r="L652" s="23" t="s">
        <v>1628</v>
      </c>
      <c r="M652" s="23" t="s">
        <v>26</v>
      </c>
      <c r="N652" s="23" t="s">
        <v>26</v>
      </c>
    </row>
    <row r="653" spans="1:14" ht="12.75">
      <c r="A653" s="22">
        <v>44687.492929212967</v>
      </c>
      <c r="B653" s="23" t="s">
        <v>108</v>
      </c>
      <c r="C653" s="23" t="s">
        <v>34</v>
      </c>
      <c r="D653" s="23" t="s">
        <v>1613</v>
      </c>
      <c r="E653" s="23" t="s">
        <v>1416</v>
      </c>
      <c r="F653" s="23" t="s">
        <v>111</v>
      </c>
      <c r="G653" s="23" t="s">
        <v>38</v>
      </c>
      <c r="H653" s="23" t="s">
        <v>1629</v>
      </c>
      <c r="J653" s="23" t="s">
        <v>48</v>
      </c>
      <c r="K653" s="25">
        <v>44693</v>
      </c>
      <c r="M653" s="23" t="s">
        <v>26</v>
      </c>
      <c r="N653" s="23" t="s">
        <v>26</v>
      </c>
    </row>
    <row r="654" spans="1:14" ht="12.75">
      <c r="A654" s="22">
        <v>44687.748738298615</v>
      </c>
      <c r="B654" s="23" t="s">
        <v>328</v>
      </c>
      <c r="C654" s="23" t="s">
        <v>17</v>
      </c>
      <c r="D654" s="23" t="s">
        <v>1630</v>
      </c>
      <c r="E654" s="23" t="s">
        <v>607</v>
      </c>
      <c r="F654" s="23" t="s">
        <v>282</v>
      </c>
      <c r="G654" s="23" t="s">
        <v>21</v>
      </c>
      <c r="H654" s="26" t="s">
        <v>1631</v>
      </c>
      <c r="I654" s="26" t="s">
        <v>1632</v>
      </c>
      <c r="J654" s="23" t="s">
        <v>68</v>
      </c>
      <c r="K654" s="25">
        <v>44694</v>
      </c>
      <c r="L654" s="23" t="s">
        <v>611</v>
      </c>
      <c r="M654" s="23" t="s">
        <v>26</v>
      </c>
      <c r="N654" s="23" t="s">
        <v>26</v>
      </c>
    </row>
    <row r="655" spans="1:14" ht="12.75">
      <c r="A655" s="22">
        <v>44691.286043622684</v>
      </c>
      <c r="B655" s="23" t="s">
        <v>1237</v>
      </c>
      <c r="C655" s="23" t="s">
        <v>27</v>
      </c>
      <c r="D655" s="23" t="s">
        <v>1633</v>
      </c>
      <c r="E655" s="23" t="s">
        <v>109</v>
      </c>
      <c r="F655" s="23" t="s">
        <v>111</v>
      </c>
      <c r="G655" s="23" t="s">
        <v>21</v>
      </c>
      <c r="H655" s="23" t="s">
        <v>1634</v>
      </c>
      <c r="I655" s="23" t="s">
        <v>1635</v>
      </c>
      <c r="J655" s="23" t="s">
        <v>68</v>
      </c>
      <c r="K655" s="25">
        <v>44697</v>
      </c>
      <c r="L655" s="23" t="s">
        <v>25</v>
      </c>
      <c r="M655" s="23" t="s">
        <v>26</v>
      </c>
      <c r="N655" s="23" t="s">
        <v>26</v>
      </c>
    </row>
    <row r="656" spans="1:14" ht="12.75">
      <c r="A656" s="22">
        <v>44691.606748923616</v>
      </c>
      <c r="B656" s="23" t="s">
        <v>108</v>
      </c>
      <c r="C656" s="23" t="s">
        <v>17</v>
      </c>
      <c r="D656" s="23" t="s">
        <v>1613</v>
      </c>
      <c r="E656" s="23" t="s">
        <v>1047</v>
      </c>
      <c r="F656" s="23" t="s">
        <v>111</v>
      </c>
      <c r="G656" s="23" t="s">
        <v>200</v>
      </c>
      <c r="H656" s="23" t="s">
        <v>1636</v>
      </c>
      <c r="J656" s="23" t="s">
        <v>48</v>
      </c>
      <c r="K656" s="25">
        <v>44700</v>
      </c>
      <c r="M656" s="23" t="s">
        <v>26</v>
      </c>
      <c r="N656" s="23" t="s">
        <v>26</v>
      </c>
    </row>
    <row r="657" spans="1:14" ht="12.75">
      <c r="A657" s="22">
        <v>44692.367522731482</v>
      </c>
      <c r="B657" s="23" t="s">
        <v>1237</v>
      </c>
      <c r="C657" s="23" t="s">
        <v>27</v>
      </c>
      <c r="D657" s="23" t="s">
        <v>1615</v>
      </c>
      <c r="E657" s="23" t="s">
        <v>1637</v>
      </c>
      <c r="F657" s="23" t="s">
        <v>77</v>
      </c>
      <c r="G657" s="23" t="s">
        <v>21</v>
      </c>
      <c r="H657" s="23" t="s">
        <v>1638</v>
      </c>
      <c r="I657" s="28" t="s">
        <v>1639</v>
      </c>
      <c r="J657" s="23" t="s">
        <v>46</v>
      </c>
      <c r="K657" s="25">
        <v>44692</v>
      </c>
      <c r="L657" s="23" t="s">
        <v>32</v>
      </c>
      <c r="M657" s="23" t="s">
        <v>26</v>
      </c>
      <c r="N657" s="23" t="s">
        <v>26</v>
      </c>
    </row>
    <row r="658" spans="1:14" ht="12.75">
      <c r="A658" s="22">
        <v>44693.570596319449</v>
      </c>
      <c r="B658" s="23" t="s">
        <v>328</v>
      </c>
      <c r="C658" s="23" t="s">
        <v>27</v>
      </c>
      <c r="D658" s="23" t="s">
        <v>1597</v>
      </c>
      <c r="E658" s="23" t="s">
        <v>420</v>
      </c>
      <c r="F658" s="23" t="s">
        <v>43</v>
      </c>
      <c r="G658" s="23" t="s">
        <v>21</v>
      </c>
      <c r="H658" s="23" t="s">
        <v>1640</v>
      </c>
      <c r="J658" s="23" t="s">
        <v>46</v>
      </c>
      <c r="K658" s="25">
        <v>44694</v>
      </c>
      <c r="M658" s="23" t="s">
        <v>26</v>
      </c>
      <c r="N658" s="23" t="s">
        <v>26</v>
      </c>
    </row>
    <row r="659" spans="1:14" ht="12.75">
      <c r="A659" s="22">
        <v>44694.328955891207</v>
      </c>
      <c r="B659" s="23" t="s">
        <v>1237</v>
      </c>
      <c r="C659" s="23" t="s">
        <v>27</v>
      </c>
      <c r="D659" s="23" t="s">
        <v>1641</v>
      </c>
      <c r="E659" s="23" t="s">
        <v>352</v>
      </c>
      <c r="F659" s="23" t="s">
        <v>298</v>
      </c>
      <c r="G659" s="23" t="s">
        <v>78</v>
      </c>
      <c r="H659" s="23" t="s">
        <v>1642</v>
      </c>
      <c r="I659" s="26" t="s">
        <v>1643</v>
      </c>
      <c r="J659" s="23" t="s">
        <v>84</v>
      </c>
      <c r="K659" s="25">
        <v>44706</v>
      </c>
      <c r="M659" s="23" t="s">
        <v>26</v>
      </c>
      <c r="N659" s="23" t="s">
        <v>26</v>
      </c>
    </row>
    <row r="660" spans="1:14" ht="12.75">
      <c r="A660" s="22">
        <v>44694.342638981485</v>
      </c>
      <c r="B660" s="23" t="s">
        <v>108</v>
      </c>
      <c r="C660" s="23" t="s">
        <v>27</v>
      </c>
      <c r="D660" s="23" t="s">
        <v>1609</v>
      </c>
      <c r="E660" s="23" t="s">
        <v>120</v>
      </c>
      <c r="F660" s="23" t="s">
        <v>55</v>
      </c>
      <c r="G660" s="23" t="s">
        <v>78</v>
      </c>
      <c r="H660" s="23" t="s">
        <v>1644</v>
      </c>
      <c r="I660" s="28" t="s">
        <v>1645</v>
      </c>
      <c r="J660" s="23" t="s">
        <v>84</v>
      </c>
      <c r="K660" s="25">
        <v>44697</v>
      </c>
      <c r="L660" s="23" t="s">
        <v>32</v>
      </c>
      <c r="M660" s="23" t="s">
        <v>26</v>
      </c>
      <c r="N660" s="23" t="s">
        <v>26</v>
      </c>
    </row>
    <row r="661" spans="1:14" ht="12.75">
      <c r="A661" s="22">
        <v>44694.629097986108</v>
      </c>
      <c r="B661" s="23" t="s">
        <v>328</v>
      </c>
      <c r="C661" s="23" t="s">
        <v>27</v>
      </c>
      <c r="D661" s="23" t="s">
        <v>1646</v>
      </c>
      <c r="E661" s="23" t="s">
        <v>1229</v>
      </c>
      <c r="F661" s="23" t="s">
        <v>111</v>
      </c>
      <c r="G661" s="23" t="s">
        <v>21</v>
      </c>
      <c r="H661" s="23" t="s">
        <v>1647</v>
      </c>
      <c r="I661" s="26" t="s">
        <v>1648</v>
      </c>
      <c r="J661" s="23" t="s">
        <v>46</v>
      </c>
      <c r="K661" s="25">
        <v>44701</v>
      </c>
      <c r="L661" s="23" t="s">
        <v>25</v>
      </c>
      <c r="M661" s="23" t="s">
        <v>26</v>
      </c>
      <c r="N661" s="23" t="s">
        <v>26</v>
      </c>
    </row>
    <row r="662" spans="1:14" ht="12.75">
      <c r="A662" s="22">
        <v>44698.367227800925</v>
      </c>
      <c r="B662" s="23" t="s">
        <v>108</v>
      </c>
      <c r="C662" s="23" t="s">
        <v>27</v>
      </c>
      <c r="D662" s="23" t="s">
        <v>1597</v>
      </c>
      <c r="E662" s="23" t="s">
        <v>424</v>
      </c>
      <c r="F662" s="23" t="s">
        <v>43</v>
      </c>
      <c r="G662" s="23" t="s">
        <v>78</v>
      </c>
      <c r="H662" s="23" t="s">
        <v>1649</v>
      </c>
      <c r="I662" s="28" t="s">
        <v>1650</v>
      </c>
      <c r="J662" s="23" t="s">
        <v>68</v>
      </c>
      <c r="K662" s="25">
        <v>44698</v>
      </c>
      <c r="M662" s="23" t="s">
        <v>26</v>
      </c>
      <c r="N662" s="23" t="s">
        <v>26</v>
      </c>
    </row>
    <row r="663" spans="1:14" ht="12.75">
      <c r="A663" s="22">
        <v>44698.389700115746</v>
      </c>
      <c r="B663" s="23" t="s">
        <v>1237</v>
      </c>
      <c r="C663" s="23" t="s">
        <v>17</v>
      </c>
      <c r="D663" s="23" t="s">
        <v>1605</v>
      </c>
      <c r="E663" s="23" t="s">
        <v>1651</v>
      </c>
      <c r="F663" s="23" t="s">
        <v>111</v>
      </c>
      <c r="G663" s="23" t="s">
        <v>78</v>
      </c>
      <c r="H663" s="23" t="s">
        <v>1652</v>
      </c>
      <c r="I663" s="28" t="s">
        <v>1653</v>
      </c>
      <c r="J663" s="23" t="s">
        <v>48</v>
      </c>
      <c r="K663" s="25">
        <v>44700</v>
      </c>
      <c r="M663" s="23" t="s">
        <v>26</v>
      </c>
      <c r="N663" s="23" t="s">
        <v>26</v>
      </c>
    </row>
    <row r="664" spans="1:14" ht="12.75">
      <c r="A664" s="22">
        <v>44698.407305277782</v>
      </c>
      <c r="B664" s="23" t="s">
        <v>1237</v>
      </c>
      <c r="C664" s="23" t="s">
        <v>27</v>
      </c>
      <c r="D664" s="23" t="s">
        <v>1600</v>
      </c>
      <c r="E664" s="23" t="s">
        <v>1654</v>
      </c>
      <c r="F664" s="23" t="s">
        <v>298</v>
      </c>
      <c r="G664" s="23" t="s">
        <v>78</v>
      </c>
      <c r="H664" s="23" t="s">
        <v>1655</v>
      </c>
      <c r="I664" s="26" t="s">
        <v>1656</v>
      </c>
      <c r="J664" s="23" t="s">
        <v>161</v>
      </c>
      <c r="K664" s="25">
        <v>44699</v>
      </c>
      <c r="M664" s="23" t="s">
        <v>26</v>
      </c>
      <c r="N664" s="23" t="s">
        <v>26</v>
      </c>
    </row>
    <row r="665" spans="1:14" ht="12.75">
      <c r="A665" s="22">
        <v>44698.58831979167</v>
      </c>
      <c r="B665" s="33"/>
      <c r="C665" s="23" t="s">
        <v>34</v>
      </c>
      <c r="D665" s="23" t="s">
        <v>1657</v>
      </c>
      <c r="E665" s="23" t="s">
        <v>1658</v>
      </c>
      <c r="F665" s="23" t="s">
        <v>100</v>
      </c>
      <c r="G665" s="23" t="s">
        <v>200</v>
      </c>
      <c r="H665" s="23" t="s">
        <v>1659</v>
      </c>
      <c r="J665" s="23" t="s">
        <v>84</v>
      </c>
      <c r="K665" s="25">
        <v>44703</v>
      </c>
      <c r="M665" s="23" t="s">
        <v>26</v>
      </c>
      <c r="N665" s="23" t="s">
        <v>26</v>
      </c>
    </row>
    <row r="666" spans="1:14" ht="12.75">
      <c r="A666" s="22">
        <v>44698.609972430553</v>
      </c>
      <c r="B666" s="23" t="s">
        <v>328</v>
      </c>
      <c r="C666" s="23" t="s">
        <v>27</v>
      </c>
      <c r="D666" s="23" t="s">
        <v>1657</v>
      </c>
      <c r="E666" s="23" t="s">
        <v>1658</v>
      </c>
      <c r="F666" s="23" t="s">
        <v>100</v>
      </c>
      <c r="G666" s="23" t="s">
        <v>44</v>
      </c>
      <c r="H666" s="23" t="s">
        <v>1660</v>
      </c>
      <c r="I666" s="28" t="s">
        <v>1661</v>
      </c>
      <c r="J666" s="23" t="s">
        <v>1662</v>
      </c>
      <c r="K666" s="25">
        <v>44699</v>
      </c>
      <c r="M666" s="23" t="s">
        <v>26</v>
      </c>
      <c r="N666" s="23" t="s">
        <v>26</v>
      </c>
    </row>
    <row r="667" spans="1:14" ht="12.75">
      <c r="A667" s="22">
        <v>44698.62459501157</v>
      </c>
      <c r="B667" s="23" t="s">
        <v>328</v>
      </c>
      <c r="C667" s="23" t="s">
        <v>27</v>
      </c>
      <c r="D667" s="23" t="s">
        <v>1657</v>
      </c>
      <c r="E667" s="23" t="s">
        <v>1658</v>
      </c>
      <c r="F667" s="23" t="s">
        <v>100</v>
      </c>
      <c r="G667" s="23" t="s">
        <v>44</v>
      </c>
      <c r="H667" s="23" t="s">
        <v>1663</v>
      </c>
      <c r="I667" s="28" t="s">
        <v>1664</v>
      </c>
      <c r="J667" s="23" t="s">
        <v>126</v>
      </c>
      <c r="K667" s="25">
        <v>44700</v>
      </c>
      <c r="M667" s="23" t="s">
        <v>26</v>
      </c>
      <c r="N667" s="23" t="s">
        <v>26</v>
      </c>
    </row>
    <row r="668" spans="1:14" ht="12.75">
      <c r="A668" s="22">
        <v>44699.490183888891</v>
      </c>
      <c r="B668" s="23" t="s">
        <v>108</v>
      </c>
      <c r="C668" s="23" t="s">
        <v>27</v>
      </c>
      <c r="D668" s="23" t="s">
        <v>1615</v>
      </c>
      <c r="E668" s="23" t="s">
        <v>1248</v>
      </c>
      <c r="F668" s="23" t="s">
        <v>77</v>
      </c>
      <c r="G668" s="23" t="s">
        <v>200</v>
      </c>
      <c r="H668" s="23" t="s">
        <v>1665</v>
      </c>
      <c r="J668" s="23" t="s">
        <v>48</v>
      </c>
      <c r="K668" s="25">
        <v>44700</v>
      </c>
      <c r="L668" s="23" t="s">
        <v>32</v>
      </c>
      <c r="M668" s="23" t="s">
        <v>26</v>
      </c>
      <c r="N668" s="23" t="s">
        <v>26</v>
      </c>
    </row>
    <row r="669" spans="1:14" ht="12.75">
      <c r="A669" s="22">
        <v>44700.405518946762</v>
      </c>
      <c r="B669" s="23" t="s">
        <v>1237</v>
      </c>
      <c r="C669" s="23" t="s">
        <v>27</v>
      </c>
      <c r="D669" s="23" t="s">
        <v>1666</v>
      </c>
      <c r="E669" s="23" t="s">
        <v>344</v>
      </c>
      <c r="F669" s="23" t="s">
        <v>100</v>
      </c>
      <c r="G669" s="23" t="s">
        <v>1667</v>
      </c>
      <c r="H669" s="23" t="s">
        <v>1668</v>
      </c>
      <c r="I669" s="26" t="s">
        <v>1669</v>
      </c>
      <c r="J669" s="23" t="s">
        <v>84</v>
      </c>
      <c r="K669" s="25">
        <v>44700</v>
      </c>
      <c r="L669" s="23" t="s">
        <v>1670</v>
      </c>
      <c r="M669" s="23" t="s">
        <v>26</v>
      </c>
      <c r="N669" s="23" t="s">
        <v>26</v>
      </c>
    </row>
    <row r="670" spans="1:14" ht="12.75">
      <c r="A670" s="22">
        <v>44700.608123344908</v>
      </c>
      <c r="B670" s="23" t="s">
        <v>328</v>
      </c>
      <c r="C670" s="23" t="s">
        <v>27</v>
      </c>
      <c r="D670" s="23" t="s">
        <v>1671</v>
      </c>
      <c r="E670" s="23" t="s">
        <v>453</v>
      </c>
      <c r="F670" s="23" t="s">
        <v>542</v>
      </c>
      <c r="G670" s="23" t="s">
        <v>44</v>
      </c>
      <c r="H670" s="23" t="s">
        <v>1672</v>
      </c>
      <c r="I670" s="28" t="s">
        <v>1673</v>
      </c>
      <c r="J670" s="23" t="s">
        <v>213</v>
      </c>
      <c r="K670" s="25">
        <v>44708</v>
      </c>
      <c r="L670" s="23" t="s">
        <v>604</v>
      </c>
      <c r="M670" s="23" t="s">
        <v>26</v>
      </c>
      <c r="N670" s="23" t="s">
        <v>26</v>
      </c>
    </row>
    <row r="671" spans="1:14" ht="12.75">
      <c r="A671" s="22">
        <v>44700.610857268519</v>
      </c>
      <c r="B671" s="23" t="s">
        <v>1252</v>
      </c>
      <c r="C671" s="23" t="s">
        <v>27</v>
      </c>
      <c r="D671" s="23" t="s">
        <v>1671</v>
      </c>
      <c r="E671" s="23" t="s">
        <v>1674</v>
      </c>
      <c r="F671" s="23" t="s">
        <v>542</v>
      </c>
      <c r="G671" s="23" t="s">
        <v>78</v>
      </c>
      <c r="H671" s="23" t="s">
        <v>1675</v>
      </c>
      <c r="J671" s="23" t="s">
        <v>213</v>
      </c>
      <c r="K671" s="25">
        <v>44704</v>
      </c>
      <c r="L671" s="23" t="s">
        <v>604</v>
      </c>
      <c r="M671" s="23" t="s">
        <v>26</v>
      </c>
      <c r="N671" s="23" t="s">
        <v>26</v>
      </c>
    </row>
    <row r="672" spans="1:14" ht="12.75">
      <c r="A672" s="22">
        <v>44700.632985081014</v>
      </c>
      <c r="B672" s="23" t="s">
        <v>328</v>
      </c>
      <c r="C672" s="23" t="s">
        <v>27</v>
      </c>
      <c r="D672" s="23" t="s">
        <v>1676</v>
      </c>
      <c r="E672" s="23" t="s">
        <v>1677</v>
      </c>
      <c r="F672" s="23" t="s">
        <v>282</v>
      </c>
      <c r="G672" s="23" t="s">
        <v>44</v>
      </c>
      <c r="H672" s="26" t="s">
        <v>1678</v>
      </c>
      <c r="I672" s="27" t="s">
        <v>1679</v>
      </c>
      <c r="J672" s="23" t="s">
        <v>46</v>
      </c>
      <c r="K672" s="25">
        <v>44701</v>
      </c>
      <c r="L672" s="23" t="s">
        <v>1680</v>
      </c>
      <c r="M672" s="23" t="s">
        <v>26</v>
      </c>
      <c r="N672" s="23" t="s">
        <v>26</v>
      </c>
    </row>
    <row r="673" spans="1:14" ht="12.75">
      <c r="A673" s="22">
        <v>44704.403829224539</v>
      </c>
      <c r="B673" s="23" t="s">
        <v>1252</v>
      </c>
      <c r="C673" s="23" t="s">
        <v>27</v>
      </c>
      <c r="D673" s="23" t="s">
        <v>1671</v>
      </c>
      <c r="E673" s="23" t="s">
        <v>1681</v>
      </c>
      <c r="F673" s="23" t="s">
        <v>542</v>
      </c>
      <c r="G673" s="23" t="s">
        <v>78</v>
      </c>
      <c r="H673" s="23" t="s">
        <v>1682</v>
      </c>
      <c r="I673" s="27" t="s">
        <v>1683</v>
      </c>
      <c r="J673" s="23" t="s">
        <v>213</v>
      </c>
      <c r="K673" s="25">
        <v>44704</v>
      </c>
      <c r="L673" s="23" t="s">
        <v>604</v>
      </c>
      <c r="M673" s="23" t="s">
        <v>26</v>
      </c>
      <c r="N673" s="23" t="s">
        <v>26</v>
      </c>
    </row>
    <row r="674" spans="1:14" ht="12.75">
      <c r="A674" s="22">
        <v>44704.422509918979</v>
      </c>
      <c r="B674" s="23" t="s">
        <v>1237</v>
      </c>
      <c r="C674" s="23" t="s">
        <v>27</v>
      </c>
      <c r="D674" s="23" t="s">
        <v>1605</v>
      </c>
      <c r="E674" s="23" t="s">
        <v>803</v>
      </c>
      <c r="F674" s="23" t="s">
        <v>111</v>
      </c>
      <c r="G674" s="23" t="s">
        <v>78</v>
      </c>
      <c r="H674" s="23" t="s">
        <v>1684</v>
      </c>
      <c r="I674" s="27" t="s">
        <v>1685</v>
      </c>
      <c r="J674" s="23" t="s">
        <v>48</v>
      </c>
      <c r="K674" s="25">
        <v>44704</v>
      </c>
      <c r="M674" s="23" t="s">
        <v>26</v>
      </c>
      <c r="N674" s="23" t="s">
        <v>26</v>
      </c>
    </row>
    <row r="675" spans="1:14" ht="12.75">
      <c r="A675" s="22">
        <v>44704.46329777778</v>
      </c>
      <c r="B675" s="23" t="s">
        <v>1237</v>
      </c>
      <c r="C675" s="23" t="s">
        <v>27</v>
      </c>
      <c r="D675" s="23" t="s">
        <v>1615</v>
      </c>
      <c r="E675" s="23" t="s">
        <v>1686</v>
      </c>
      <c r="F675" s="23" t="s">
        <v>77</v>
      </c>
      <c r="G675" s="23" t="s">
        <v>1687</v>
      </c>
      <c r="H675" s="23" t="s">
        <v>1688</v>
      </c>
      <c r="J675" s="23" t="s">
        <v>372</v>
      </c>
      <c r="K675" s="25">
        <v>44712</v>
      </c>
      <c r="M675" s="23" t="s">
        <v>26</v>
      </c>
      <c r="N675" s="23" t="s">
        <v>26</v>
      </c>
    </row>
    <row r="676" spans="1:14" ht="12.75">
      <c r="A676" s="22">
        <v>44704.464490879633</v>
      </c>
      <c r="B676" s="33"/>
      <c r="C676" s="23" t="s">
        <v>17</v>
      </c>
      <c r="D676" s="23" t="s">
        <v>1615</v>
      </c>
      <c r="E676" s="23" t="s">
        <v>1689</v>
      </c>
      <c r="F676" s="23" t="s">
        <v>77</v>
      </c>
      <c r="G676" s="23" t="s">
        <v>1690</v>
      </c>
      <c r="H676" s="23" t="s">
        <v>1691</v>
      </c>
      <c r="J676" s="23" t="s">
        <v>24</v>
      </c>
      <c r="K676" s="25">
        <v>44712</v>
      </c>
      <c r="M676" s="23" t="s">
        <v>26</v>
      </c>
      <c r="N676" s="23" t="s">
        <v>26</v>
      </c>
    </row>
    <row r="677" spans="1:14" ht="12.75">
      <c r="A677" s="22">
        <v>44705.369502430556</v>
      </c>
      <c r="B677" s="23" t="s">
        <v>1237</v>
      </c>
      <c r="C677" s="23" t="s">
        <v>27</v>
      </c>
      <c r="D677" s="23" t="s">
        <v>1641</v>
      </c>
      <c r="E677" s="23" t="s">
        <v>352</v>
      </c>
      <c r="F677" s="23" t="s">
        <v>298</v>
      </c>
      <c r="G677" s="23" t="s">
        <v>78</v>
      </c>
      <c r="H677" s="23" t="s">
        <v>1692</v>
      </c>
      <c r="I677" s="26" t="s">
        <v>1693</v>
      </c>
      <c r="J677" s="23" t="s">
        <v>84</v>
      </c>
      <c r="K677" s="25">
        <v>44708</v>
      </c>
      <c r="M677" s="23" t="s">
        <v>26</v>
      </c>
      <c r="N677" s="23" t="s">
        <v>26</v>
      </c>
    </row>
    <row r="678" spans="1:14" ht="12.75">
      <c r="A678" s="22">
        <v>44705.600445254633</v>
      </c>
      <c r="B678" s="23" t="s">
        <v>1237</v>
      </c>
      <c r="C678" s="23" t="s">
        <v>27</v>
      </c>
      <c r="D678" s="23" t="s">
        <v>1641</v>
      </c>
      <c r="E678" s="23" t="s">
        <v>352</v>
      </c>
      <c r="F678" s="23" t="s">
        <v>298</v>
      </c>
      <c r="G678" s="23" t="s">
        <v>78</v>
      </c>
      <c r="H678" s="23" t="s">
        <v>1694</v>
      </c>
      <c r="I678" s="26" t="s">
        <v>1695</v>
      </c>
      <c r="J678" s="23" t="s">
        <v>84</v>
      </c>
      <c r="K678" s="25">
        <v>44713</v>
      </c>
      <c r="M678" s="23" t="s">
        <v>26</v>
      </c>
      <c r="N678" s="23" t="s">
        <v>26</v>
      </c>
    </row>
    <row r="679" spans="1:14" ht="12.75">
      <c r="A679" s="22">
        <v>44705.632015219904</v>
      </c>
      <c r="B679" s="23" t="s">
        <v>1237</v>
      </c>
      <c r="C679" s="23" t="s">
        <v>27</v>
      </c>
      <c r="D679" s="23" t="s">
        <v>1615</v>
      </c>
      <c r="E679" s="23" t="s">
        <v>1696</v>
      </c>
      <c r="F679" s="23" t="s">
        <v>77</v>
      </c>
      <c r="G679" s="23" t="s">
        <v>200</v>
      </c>
      <c r="H679" s="23" t="s">
        <v>1697</v>
      </c>
      <c r="I679" s="23" t="s">
        <v>1698</v>
      </c>
      <c r="J679" s="23" t="s">
        <v>48</v>
      </c>
      <c r="K679" s="25">
        <v>44697</v>
      </c>
      <c r="M679" s="23" t="s">
        <v>26</v>
      </c>
      <c r="N679" s="23" t="s">
        <v>26</v>
      </c>
    </row>
    <row r="680" spans="1:14" ht="12.75">
      <c r="A680" s="22">
        <v>44705.639124027774</v>
      </c>
      <c r="B680" s="23" t="s">
        <v>74</v>
      </c>
      <c r="C680" s="23" t="s">
        <v>1699</v>
      </c>
      <c r="D680" s="23" t="s">
        <v>1671</v>
      </c>
      <c r="E680" s="23" t="s">
        <v>1272</v>
      </c>
      <c r="F680" s="23" t="s">
        <v>542</v>
      </c>
      <c r="G680" s="23" t="s">
        <v>21</v>
      </c>
      <c r="H680" s="23" t="s">
        <v>1700</v>
      </c>
      <c r="J680" s="23" t="s">
        <v>73</v>
      </c>
      <c r="K680" s="25">
        <v>44715</v>
      </c>
      <c r="L680" s="23" t="s">
        <v>604</v>
      </c>
      <c r="M680" s="23" t="s">
        <v>26</v>
      </c>
      <c r="N680" s="23" t="s">
        <v>26</v>
      </c>
    </row>
    <row r="681" spans="1:14" ht="12.75">
      <c r="A681" s="22">
        <v>44705.641558055555</v>
      </c>
      <c r="B681" s="33"/>
      <c r="C681" s="23" t="s">
        <v>34</v>
      </c>
      <c r="D681" s="23" t="s">
        <v>1671</v>
      </c>
      <c r="E681" s="23" t="s">
        <v>1701</v>
      </c>
      <c r="F681" s="23" t="s">
        <v>20</v>
      </c>
      <c r="G681" s="23" t="s">
        <v>326</v>
      </c>
      <c r="H681" s="23" t="s">
        <v>1702</v>
      </c>
      <c r="J681" s="23" t="s">
        <v>213</v>
      </c>
      <c r="K681" s="25">
        <v>44743</v>
      </c>
      <c r="L681" s="23" t="s">
        <v>604</v>
      </c>
      <c r="M681" s="23" t="s">
        <v>26</v>
      </c>
      <c r="N681" s="23" t="s">
        <v>26</v>
      </c>
    </row>
    <row r="682" spans="1:14" ht="12.75">
      <c r="A682" s="22">
        <v>44705.653765891198</v>
      </c>
      <c r="B682" s="23" t="s">
        <v>108</v>
      </c>
      <c r="C682" s="23" t="s">
        <v>27</v>
      </c>
      <c r="D682" s="23" t="s">
        <v>1609</v>
      </c>
      <c r="E682" s="23" t="s">
        <v>29</v>
      </c>
      <c r="F682" s="23" t="s">
        <v>55</v>
      </c>
      <c r="G682" s="23" t="s">
        <v>78</v>
      </c>
      <c r="H682" s="23" t="s">
        <v>1703</v>
      </c>
      <c r="I682" s="23" t="s">
        <v>1704</v>
      </c>
      <c r="J682" s="23" t="s">
        <v>68</v>
      </c>
      <c r="K682" s="25">
        <v>44715</v>
      </c>
      <c r="L682" s="23" t="s">
        <v>32</v>
      </c>
      <c r="M682" s="23" t="s">
        <v>26</v>
      </c>
      <c r="N682" s="23" t="s">
        <v>26</v>
      </c>
    </row>
    <row r="683" spans="1:14" ht="12.75">
      <c r="A683" s="22">
        <v>44707.452728321761</v>
      </c>
      <c r="B683" s="23" t="s">
        <v>1252</v>
      </c>
      <c r="C683" s="23" t="s">
        <v>27</v>
      </c>
      <c r="D683" s="23" t="s">
        <v>1630</v>
      </c>
      <c r="E683" s="23" t="s">
        <v>607</v>
      </c>
      <c r="F683" s="23" t="s">
        <v>282</v>
      </c>
      <c r="G683" s="23" t="s">
        <v>78</v>
      </c>
      <c r="H683" s="23" t="s">
        <v>1705</v>
      </c>
      <c r="I683" s="26" t="s">
        <v>1706</v>
      </c>
      <c r="J683" s="23" t="s">
        <v>68</v>
      </c>
      <c r="K683" s="25">
        <v>44708</v>
      </c>
      <c r="L683" s="23" t="s">
        <v>611</v>
      </c>
      <c r="M683" s="23" t="s">
        <v>26</v>
      </c>
      <c r="N683" s="23" t="s">
        <v>26</v>
      </c>
    </row>
    <row r="684" spans="1:14" ht="12.75">
      <c r="A684" s="22">
        <v>44707.655022418985</v>
      </c>
      <c r="B684" s="23" t="s">
        <v>108</v>
      </c>
      <c r="C684" s="23" t="s">
        <v>27</v>
      </c>
      <c r="D684" s="23" t="s">
        <v>1707</v>
      </c>
      <c r="E684" s="23" t="s">
        <v>1708</v>
      </c>
      <c r="F684" s="23" t="s">
        <v>37</v>
      </c>
      <c r="G684" s="23" t="s">
        <v>293</v>
      </c>
      <c r="H684" s="23" t="s">
        <v>1709</v>
      </c>
      <c r="I684" s="27" t="s">
        <v>1710</v>
      </c>
      <c r="J684" s="23" t="s">
        <v>68</v>
      </c>
      <c r="K684" s="25">
        <v>44708</v>
      </c>
      <c r="L684" s="23" t="s">
        <v>25</v>
      </c>
      <c r="M684" s="23" t="s">
        <v>26</v>
      </c>
      <c r="N684" s="23" t="s">
        <v>26</v>
      </c>
    </row>
    <row r="685" spans="1:14" ht="12.75">
      <c r="A685" s="22">
        <v>44708.462999340278</v>
      </c>
      <c r="B685" s="23" t="s">
        <v>108</v>
      </c>
      <c r="C685" s="23" t="s">
        <v>27</v>
      </c>
      <c r="D685" s="23" t="s">
        <v>1630</v>
      </c>
      <c r="E685" s="23" t="s">
        <v>607</v>
      </c>
      <c r="F685" s="23" t="s">
        <v>282</v>
      </c>
      <c r="G685" s="23" t="s">
        <v>78</v>
      </c>
      <c r="H685" s="23" t="s">
        <v>1711</v>
      </c>
      <c r="I685" s="28" t="s">
        <v>1712</v>
      </c>
      <c r="J685" s="23" t="s">
        <v>48</v>
      </c>
      <c r="K685" s="25">
        <v>44712</v>
      </c>
      <c r="L685" s="23" t="s">
        <v>611</v>
      </c>
      <c r="M685" s="23" t="s">
        <v>26</v>
      </c>
      <c r="N685" s="23" t="s">
        <v>26</v>
      </c>
    </row>
    <row r="686" spans="1:14" ht="12.75">
      <c r="A686" s="22">
        <v>44708.600972928238</v>
      </c>
      <c r="B686" s="23" t="s">
        <v>1237</v>
      </c>
      <c r="C686" s="23" t="s">
        <v>27</v>
      </c>
      <c r="D686" s="23" t="s">
        <v>1641</v>
      </c>
      <c r="E686" s="23" t="s">
        <v>1713</v>
      </c>
      <c r="F686" s="23" t="s">
        <v>298</v>
      </c>
      <c r="G686" s="23" t="s">
        <v>78</v>
      </c>
      <c r="H686" s="23" t="s">
        <v>1714</v>
      </c>
      <c r="I686" s="26" t="s">
        <v>1715</v>
      </c>
      <c r="J686" s="23" t="s">
        <v>84</v>
      </c>
      <c r="K686" s="25">
        <v>44714</v>
      </c>
      <c r="M686" s="23" t="s">
        <v>26</v>
      </c>
      <c r="N686" s="23" t="s">
        <v>26</v>
      </c>
    </row>
    <row r="687" spans="1:14" ht="12.75">
      <c r="A687" s="22">
        <v>44712.340754050922</v>
      </c>
      <c r="B687" s="23" t="s">
        <v>328</v>
      </c>
      <c r="C687" s="23" t="s">
        <v>27</v>
      </c>
      <c r="D687" s="23" t="s">
        <v>1716</v>
      </c>
      <c r="E687" s="23" t="s">
        <v>1124</v>
      </c>
      <c r="F687" s="23" t="s">
        <v>1225</v>
      </c>
      <c r="G687" s="23" t="s">
        <v>44</v>
      </c>
      <c r="H687" s="23" t="s">
        <v>1717</v>
      </c>
      <c r="J687" s="23" t="s">
        <v>1718</v>
      </c>
      <c r="K687" s="25">
        <v>44712</v>
      </c>
      <c r="M687" s="23" t="s">
        <v>26</v>
      </c>
      <c r="N687" s="23" t="s">
        <v>26</v>
      </c>
    </row>
    <row r="688" spans="1:14" ht="12.75">
      <c r="A688" s="22">
        <v>44712.604560775464</v>
      </c>
      <c r="B688" s="23" t="s">
        <v>328</v>
      </c>
      <c r="C688" s="23" t="s">
        <v>27</v>
      </c>
      <c r="D688" s="23" t="s">
        <v>1719</v>
      </c>
      <c r="E688" s="23" t="s">
        <v>1257</v>
      </c>
      <c r="F688" s="23" t="s">
        <v>43</v>
      </c>
      <c r="G688" s="23" t="s">
        <v>437</v>
      </c>
      <c r="H688" s="23" t="s">
        <v>1720</v>
      </c>
      <c r="I688" s="28" t="s">
        <v>1721</v>
      </c>
      <c r="J688" s="23" t="s">
        <v>73</v>
      </c>
      <c r="K688" s="25">
        <v>44726</v>
      </c>
      <c r="M688" s="23" t="s">
        <v>26</v>
      </c>
      <c r="N688" s="23" t="s">
        <v>26</v>
      </c>
    </row>
    <row r="689" spans="1:14" ht="102">
      <c r="A689" s="22">
        <v>44712.646946886569</v>
      </c>
      <c r="B689" s="23" t="s">
        <v>1237</v>
      </c>
      <c r="C689" s="23" t="s">
        <v>27</v>
      </c>
      <c r="D689" s="23" t="s">
        <v>1609</v>
      </c>
      <c r="E689" s="23" t="s">
        <v>29</v>
      </c>
      <c r="F689" s="23" t="s">
        <v>55</v>
      </c>
      <c r="G689" s="23" t="s">
        <v>21</v>
      </c>
      <c r="H689" s="30" t="s">
        <v>1722</v>
      </c>
      <c r="I689" s="26" t="s">
        <v>1723</v>
      </c>
      <c r="J689" s="23" t="s">
        <v>372</v>
      </c>
      <c r="K689" s="25">
        <v>44713</v>
      </c>
      <c r="L689" s="23" t="s">
        <v>69</v>
      </c>
      <c r="M689" s="23" t="s">
        <v>26</v>
      </c>
      <c r="N689" s="23" t="s">
        <v>26</v>
      </c>
    </row>
    <row r="690" spans="1:14" ht="12.75">
      <c r="A690" s="22">
        <v>44713.384831435185</v>
      </c>
      <c r="B690" s="23" t="s">
        <v>328</v>
      </c>
      <c r="C690" s="23" t="s">
        <v>27</v>
      </c>
      <c r="D690" s="23" t="s">
        <v>1719</v>
      </c>
      <c r="E690" s="23" t="s">
        <v>1257</v>
      </c>
      <c r="F690" s="23" t="s">
        <v>43</v>
      </c>
      <c r="G690" s="23" t="s">
        <v>437</v>
      </c>
      <c r="H690" s="23" t="s">
        <v>1724</v>
      </c>
      <c r="I690" s="28" t="s">
        <v>1725</v>
      </c>
      <c r="J690" s="23" t="s">
        <v>73</v>
      </c>
      <c r="K690" s="25">
        <v>44715</v>
      </c>
      <c r="M690" s="23" t="s">
        <v>26</v>
      </c>
      <c r="N690" s="23" t="s">
        <v>26</v>
      </c>
    </row>
    <row r="691" spans="1:14" ht="12.75">
      <c r="A691" s="22">
        <v>44713.444793275463</v>
      </c>
      <c r="B691" s="23" t="s">
        <v>1252</v>
      </c>
      <c r="C691" s="23" t="s">
        <v>27</v>
      </c>
      <c r="D691" s="23" t="s">
        <v>1597</v>
      </c>
      <c r="E691" s="23" t="s">
        <v>231</v>
      </c>
      <c r="F691" s="23" t="s">
        <v>43</v>
      </c>
      <c r="G691" s="23" t="s">
        <v>21</v>
      </c>
      <c r="H691" s="23" t="s">
        <v>1726</v>
      </c>
      <c r="I691" s="28" t="s">
        <v>1727</v>
      </c>
      <c r="J691" s="23" t="s">
        <v>46</v>
      </c>
      <c r="K691" s="25">
        <v>44715</v>
      </c>
      <c r="M691" s="23" t="s">
        <v>26</v>
      </c>
      <c r="N691" s="23" t="s">
        <v>26</v>
      </c>
    </row>
    <row r="692" spans="1:14" ht="12.75">
      <c r="A692" s="22">
        <v>44713.539004814811</v>
      </c>
      <c r="B692" s="23" t="s">
        <v>108</v>
      </c>
      <c r="C692" s="23" t="s">
        <v>27</v>
      </c>
      <c r="D692" s="23" t="s">
        <v>1728</v>
      </c>
      <c r="E692" s="23" t="s">
        <v>92</v>
      </c>
      <c r="F692" s="23" t="s">
        <v>94</v>
      </c>
      <c r="G692" s="23" t="s">
        <v>1729</v>
      </c>
      <c r="H692" s="23" t="s">
        <v>1730</v>
      </c>
      <c r="J692" s="23" t="s">
        <v>48</v>
      </c>
      <c r="K692" s="25">
        <v>44716</v>
      </c>
      <c r="M692" s="23" t="s">
        <v>26</v>
      </c>
      <c r="N692" s="23" t="s">
        <v>26</v>
      </c>
    </row>
    <row r="693" spans="1:14" ht="12.75">
      <c r="A693" s="22">
        <v>44714.62412015046</v>
      </c>
      <c r="B693" s="23" t="s">
        <v>328</v>
      </c>
      <c r="C693" s="23" t="s">
        <v>27</v>
      </c>
      <c r="D693" s="23" t="s">
        <v>1731</v>
      </c>
      <c r="E693" s="23" t="s">
        <v>66</v>
      </c>
      <c r="F693" s="23" t="s">
        <v>20</v>
      </c>
      <c r="G693" s="23" t="s">
        <v>44</v>
      </c>
      <c r="H693" s="23" t="s">
        <v>1732</v>
      </c>
      <c r="J693" s="23" t="s">
        <v>73</v>
      </c>
      <c r="K693" s="25">
        <v>44715</v>
      </c>
      <c r="M693" s="23" t="s">
        <v>26</v>
      </c>
      <c r="N693" s="23" t="s">
        <v>26</v>
      </c>
    </row>
    <row r="694" spans="1:14" ht="12.75">
      <c r="A694" s="22">
        <v>44714.655327939814</v>
      </c>
      <c r="B694" s="23" t="s">
        <v>328</v>
      </c>
      <c r="C694" s="23" t="s">
        <v>27</v>
      </c>
      <c r="D694" s="23" t="s">
        <v>1657</v>
      </c>
      <c r="E694" s="23" t="s">
        <v>1658</v>
      </c>
      <c r="F694" s="23" t="s">
        <v>100</v>
      </c>
      <c r="G694" s="23" t="s">
        <v>44</v>
      </c>
      <c r="H694" s="23" t="s">
        <v>1733</v>
      </c>
      <c r="J694" s="23" t="s">
        <v>40</v>
      </c>
      <c r="K694" s="25">
        <v>44715</v>
      </c>
      <c r="L694" s="23" t="s">
        <v>25</v>
      </c>
      <c r="M694" s="23" t="s">
        <v>26</v>
      </c>
      <c r="N694" s="23" t="s">
        <v>26</v>
      </c>
    </row>
    <row r="695" spans="1:14" ht="12.75">
      <c r="A695" s="22">
        <v>44715.379948414353</v>
      </c>
      <c r="B695" s="23" t="s">
        <v>1252</v>
      </c>
      <c r="C695" s="23" t="s">
        <v>27</v>
      </c>
      <c r="D695" s="23" t="s">
        <v>1734</v>
      </c>
      <c r="E695" s="23" t="s">
        <v>1735</v>
      </c>
      <c r="F695" s="23" t="s">
        <v>61</v>
      </c>
      <c r="G695" s="23" t="s">
        <v>78</v>
      </c>
      <c r="H695" s="23" t="s">
        <v>1736</v>
      </c>
      <c r="I695" s="23" t="s">
        <v>1737</v>
      </c>
      <c r="J695" s="23" t="s">
        <v>213</v>
      </c>
      <c r="K695" s="25">
        <v>44715</v>
      </c>
      <c r="L695" s="23" t="s">
        <v>1480</v>
      </c>
      <c r="M695" s="23" t="s">
        <v>26</v>
      </c>
      <c r="N695" s="23" t="s">
        <v>26</v>
      </c>
    </row>
    <row r="696" spans="1:14" ht="12.75">
      <c r="A696" s="22">
        <v>44715.556769884264</v>
      </c>
      <c r="B696" s="23" t="s">
        <v>108</v>
      </c>
      <c r="C696" s="23" t="s">
        <v>27</v>
      </c>
      <c r="D696" s="23" t="s">
        <v>475</v>
      </c>
      <c r="E696" s="23" t="s">
        <v>113</v>
      </c>
      <c r="F696" s="23" t="s">
        <v>55</v>
      </c>
      <c r="G696" s="23" t="s">
        <v>78</v>
      </c>
      <c r="H696" s="23" t="s">
        <v>1738</v>
      </c>
      <c r="I696" s="28" t="s">
        <v>1739</v>
      </c>
      <c r="J696" s="23" t="s">
        <v>73</v>
      </c>
      <c r="K696" s="25">
        <v>44719</v>
      </c>
      <c r="L696" s="23" t="s">
        <v>25</v>
      </c>
      <c r="M696" s="23" t="s">
        <v>26</v>
      </c>
      <c r="N696" s="23" t="s">
        <v>26</v>
      </c>
    </row>
    <row r="697" spans="1:14" ht="12.75">
      <c r="A697" s="22">
        <v>44715.636778819447</v>
      </c>
      <c r="B697" s="23" t="s">
        <v>328</v>
      </c>
      <c r="C697" s="23" t="s">
        <v>27</v>
      </c>
      <c r="D697" s="23" t="s">
        <v>1716</v>
      </c>
      <c r="E697" s="23" t="s">
        <v>1496</v>
      </c>
      <c r="F697" s="23" t="s">
        <v>1225</v>
      </c>
      <c r="G697" s="23" t="s">
        <v>437</v>
      </c>
      <c r="H697" s="23" t="s">
        <v>1740</v>
      </c>
      <c r="I697" s="28" t="s">
        <v>1741</v>
      </c>
      <c r="J697" s="23" t="s">
        <v>73</v>
      </c>
      <c r="K697" s="25">
        <v>44718</v>
      </c>
      <c r="M697" s="23" t="s">
        <v>26</v>
      </c>
      <c r="N697" s="23" t="s">
        <v>26</v>
      </c>
    </row>
    <row r="698" spans="1:14" ht="12.75">
      <c r="A698" s="22">
        <v>44716.588176967591</v>
      </c>
      <c r="B698" s="23" t="s">
        <v>328</v>
      </c>
      <c r="C698" s="23" t="s">
        <v>27</v>
      </c>
      <c r="D698" s="23" t="s">
        <v>1742</v>
      </c>
      <c r="E698" s="23" t="s">
        <v>1433</v>
      </c>
      <c r="F698" s="23" t="s">
        <v>37</v>
      </c>
      <c r="G698" s="23" t="s">
        <v>78</v>
      </c>
      <c r="H698" s="23" t="s">
        <v>1743</v>
      </c>
      <c r="I698" s="26" t="s">
        <v>1744</v>
      </c>
      <c r="J698" s="23" t="s">
        <v>68</v>
      </c>
      <c r="K698" s="25">
        <v>44705</v>
      </c>
      <c r="L698" s="23" t="s">
        <v>1745</v>
      </c>
      <c r="M698" s="23" t="s">
        <v>26</v>
      </c>
      <c r="N698" s="23" t="s">
        <v>26</v>
      </c>
    </row>
    <row r="699" spans="1:14" ht="12.75">
      <c r="A699" s="22">
        <v>44719.584866898149</v>
      </c>
      <c r="B699" s="23" t="s">
        <v>328</v>
      </c>
      <c r="C699" s="23" t="s">
        <v>27</v>
      </c>
      <c r="D699" s="23" t="s">
        <v>1734</v>
      </c>
      <c r="E699" s="23" t="s">
        <v>1746</v>
      </c>
      <c r="F699" s="23" t="s">
        <v>542</v>
      </c>
      <c r="G699" s="23" t="s">
        <v>38</v>
      </c>
      <c r="H699" s="23" t="s">
        <v>1747</v>
      </c>
      <c r="I699" s="26" t="s">
        <v>1748</v>
      </c>
      <c r="J699" s="23" t="s">
        <v>73</v>
      </c>
      <c r="K699" s="25">
        <v>44721</v>
      </c>
      <c r="M699" s="23" t="s">
        <v>26</v>
      </c>
      <c r="N699" s="23" t="s">
        <v>26</v>
      </c>
    </row>
    <row r="700" spans="1:14" ht="12.75">
      <c r="A700" s="22">
        <v>44720.389813379632</v>
      </c>
      <c r="B700" s="23" t="s">
        <v>1237</v>
      </c>
      <c r="C700" s="23" t="s">
        <v>27</v>
      </c>
      <c r="D700" s="23" t="s">
        <v>1728</v>
      </c>
      <c r="E700" s="23" t="s">
        <v>1148</v>
      </c>
      <c r="F700" s="23" t="s">
        <v>94</v>
      </c>
      <c r="G700" s="23" t="s">
        <v>1749</v>
      </c>
      <c r="H700" s="23" t="s">
        <v>1750</v>
      </c>
      <c r="I700" s="28" t="s">
        <v>1751</v>
      </c>
      <c r="J700" s="23" t="s">
        <v>48</v>
      </c>
      <c r="K700" s="25">
        <v>44721</v>
      </c>
      <c r="M700" s="23" t="s">
        <v>26</v>
      </c>
      <c r="N700" s="23" t="s">
        <v>26</v>
      </c>
    </row>
    <row r="701" spans="1:14" ht="318.75">
      <c r="A701" s="22">
        <v>44720.568571203708</v>
      </c>
      <c r="B701" s="23" t="s">
        <v>108</v>
      </c>
      <c r="C701" s="23" t="s">
        <v>27</v>
      </c>
      <c r="D701" s="23" t="s">
        <v>1609</v>
      </c>
      <c r="E701" s="23" t="s">
        <v>120</v>
      </c>
      <c r="F701" s="23" t="s">
        <v>55</v>
      </c>
      <c r="G701" s="23" t="s">
        <v>78</v>
      </c>
      <c r="H701" s="34" t="s">
        <v>1752</v>
      </c>
      <c r="J701" s="23" t="s">
        <v>40</v>
      </c>
      <c r="K701" s="25">
        <v>44727</v>
      </c>
      <c r="L701" s="23" t="s">
        <v>32</v>
      </c>
      <c r="M701" s="23" t="s">
        <v>26</v>
      </c>
      <c r="N701" s="23" t="s">
        <v>26</v>
      </c>
    </row>
    <row r="702" spans="1:14" ht="12.75">
      <c r="A702" s="22">
        <v>44721.672929733795</v>
      </c>
      <c r="B702" s="23" t="s">
        <v>328</v>
      </c>
      <c r="C702" s="23" t="s">
        <v>27</v>
      </c>
      <c r="D702" s="23" t="s">
        <v>1671</v>
      </c>
      <c r="E702" s="23" t="s">
        <v>301</v>
      </c>
      <c r="F702" s="23" t="s">
        <v>542</v>
      </c>
      <c r="G702" s="23" t="s">
        <v>44</v>
      </c>
      <c r="H702" s="23" t="s">
        <v>1753</v>
      </c>
      <c r="I702" s="28" t="s">
        <v>1754</v>
      </c>
      <c r="J702" s="23" t="s">
        <v>73</v>
      </c>
      <c r="K702" s="25">
        <v>44727</v>
      </c>
      <c r="M702" s="23" t="s">
        <v>26</v>
      </c>
      <c r="N702" s="23" t="s">
        <v>26</v>
      </c>
    </row>
    <row r="703" spans="1:14" ht="12.75">
      <c r="A703" s="22">
        <v>44722.663136655094</v>
      </c>
      <c r="B703" s="23" t="s">
        <v>1252</v>
      </c>
      <c r="C703" s="23" t="s">
        <v>27</v>
      </c>
      <c r="D703" s="23" t="s">
        <v>1755</v>
      </c>
      <c r="E703" s="23" t="s">
        <v>1756</v>
      </c>
      <c r="F703" s="23" t="s">
        <v>94</v>
      </c>
      <c r="G703" s="23" t="s">
        <v>21</v>
      </c>
      <c r="H703" s="23" t="s">
        <v>1757</v>
      </c>
      <c r="J703" s="23" t="s">
        <v>1353</v>
      </c>
      <c r="K703" s="25">
        <v>44725</v>
      </c>
      <c r="M703" s="23" t="s">
        <v>26</v>
      </c>
      <c r="N703" s="23" t="s">
        <v>26</v>
      </c>
    </row>
    <row r="704" spans="1:14" ht="12.75">
      <c r="A704" s="22">
        <v>44725.641668819444</v>
      </c>
      <c r="B704" s="23" t="s">
        <v>1252</v>
      </c>
      <c r="C704" s="23" t="s">
        <v>27</v>
      </c>
      <c r="D704" s="23" t="s">
        <v>1734</v>
      </c>
      <c r="E704" s="23" t="s">
        <v>301</v>
      </c>
      <c r="F704" s="23" t="s">
        <v>61</v>
      </c>
      <c r="G704" s="23" t="s">
        <v>21</v>
      </c>
      <c r="H704" s="23" t="s">
        <v>1758</v>
      </c>
      <c r="I704" s="27" t="s">
        <v>1759</v>
      </c>
      <c r="J704" s="23" t="s">
        <v>46</v>
      </c>
      <c r="K704" s="25">
        <v>44728</v>
      </c>
      <c r="M704" s="23" t="s">
        <v>26</v>
      </c>
      <c r="N704" s="23" t="s">
        <v>26</v>
      </c>
    </row>
    <row r="705" spans="1:14" ht="12.75">
      <c r="A705" s="22">
        <v>44726.668831192132</v>
      </c>
      <c r="B705" s="23" t="s">
        <v>1237</v>
      </c>
      <c r="C705" s="23" t="s">
        <v>27</v>
      </c>
      <c r="D705" s="23" t="s">
        <v>1615</v>
      </c>
      <c r="E705" s="23" t="s">
        <v>1696</v>
      </c>
      <c r="F705" s="23" t="s">
        <v>77</v>
      </c>
      <c r="G705" s="23" t="s">
        <v>78</v>
      </c>
      <c r="H705" s="23" t="s">
        <v>1760</v>
      </c>
      <c r="J705" s="23" t="s">
        <v>372</v>
      </c>
      <c r="K705" s="25">
        <v>44729</v>
      </c>
      <c r="M705" s="23" t="s">
        <v>26</v>
      </c>
      <c r="N705" s="23" t="s">
        <v>26</v>
      </c>
    </row>
    <row r="706" spans="1:14" ht="12.75">
      <c r="A706" s="22">
        <v>44727.372942280097</v>
      </c>
      <c r="B706" s="23" t="s">
        <v>1252</v>
      </c>
      <c r="C706" s="23" t="s">
        <v>27</v>
      </c>
      <c r="D706" s="23" t="s">
        <v>1761</v>
      </c>
      <c r="E706" s="23" t="s">
        <v>1762</v>
      </c>
      <c r="F706" s="23" t="s">
        <v>61</v>
      </c>
      <c r="G706" s="23" t="s">
        <v>78</v>
      </c>
      <c r="H706" s="23" t="s">
        <v>1763</v>
      </c>
      <c r="I706" s="28" t="s">
        <v>1764</v>
      </c>
      <c r="J706" s="23" t="s">
        <v>213</v>
      </c>
      <c r="K706" s="25">
        <v>44728</v>
      </c>
      <c r="L706" s="23" t="s">
        <v>604</v>
      </c>
      <c r="M706" s="23" t="s">
        <v>26</v>
      </c>
      <c r="N706" s="23" t="s">
        <v>26</v>
      </c>
    </row>
    <row r="707" spans="1:14" ht="12.75">
      <c r="A707" s="22">
        <v>44727.372971817131</v>
      </c>
      <c r="B707" s="23" t="s">
        <v>108</v>
      </c>
      <c r="C707" s="23" t="s">
        <v>27</v>
      </c>
      <c r="D707" s="23" t="s">
        <v>1671</v>
      </c>
      <c r="E707" s="23" t="s">
        <v>301</v>
      </c>
      <c r="F707" s="23" t="s">
        <v>542</v>
      </c>
      <c r="G707" s="23" t="s">
        <v>78</v>
      </c>
      <c r="H707" s="23" t="s">
        <v>1765</v>
      </c>
      <c r="I707" s="23" t="s">
        <v>1766</v>
      </c>
      <c r="J707" s="23" t="s">
        <v>73</v>
      </c>
      <c r="K707" s="25">
        <v>44734</v>
      </c>
      <c r="M707" s="23" t="s">
        <v>26</v>
      </c>
      <c r="N707" s="23" t="s">
        <v>26</v>
      </c>
    </row>
    <row r="708" spans="1:14" ht="12.75">
      <c r="A708" s="22">
        <v>44727.454530625</v>
      </c>
      <c r="B708" s="23" t="s">
        <v>328</v>
      </c>
      <c r="C708" s="23" t="s">
        <v>27</v>
      </c>
      <c r="D708" s="23" t="s">
        <v>1666</v>
      </c>
      <c r="E708" s="23" t="s">
        <v>344</v>
      </c>
      <c r="F708" s="23" t="s">
        <v>100</v>
      </c>
      <c r="G708" s="23" t="s">
        <v>437</v>
      </c>
      <c r="H708" s="23" t="s">
        <v>1767</v>
      </c>
      <c r="J708" s="23" t="s">
        <v>73</v>
      </c>
      <c r="K708" s="25">
        <v>44733</v>
      </c>
      <c r="L708" s="23" t="s">
        <v>1768</v>
      </c>
      <c r="M708" s="23" t="s">
        <v>26</v>
      </c>
      <c r="N708" s="23" t="s">
        <v>26</v>
      </c>
    </row>
    <row r="709" spans="1:14" ht="12.75">
      <c r="A709" s="22">
        <v>44727.599982858796</v>
      </c>
      <c r="B709" s="23" t="s">
        <v>328</v>
      </c>
      <c r="C709" s="23" t="s">
        <v>27</v>
      </c>
      <c r="D709" s="23" t="s">
        <v>1731</v>
      </c>
      <c r="E709" s="23" t="s">
        <v>66</v>
      </c>
      <c r="F709" s="23" t="s">
        <v>20</v>
      </c>
      <c r="G709" s="23" t="s">
        <v>44</v>
      </c>
      <c r="H709" s="23" t="s">
        <v>1769</v>
      </c>
      <c r="I709" s="28" t="s">
        <v>1770</v>
      </c>
      <c r="J709" s="23" t="s">
        <v>31</v>
      </c>
      <c r="K709" s="25">
        <v>44729</v>
      </c>
      <c r="M709" s="23" t="s">
        <v>26</v>
      </c>
      <c r="N709" s="23" t="s">
        <v>26</v>
      </c>
    </row>
    <row r="710" spans="1:14" ht="12.75">
      <c r="A710" s="22">
        <v>44727.711092384256</v>
      </c>
      <c r="B710" s="23" t="s">
        <v>328</v>
      </c>
      <c r="C710" s="23" t="s">
        <v>27</v>
      </c>
      <c r="D710" s="23" t="s">
        <v>1731</v>
      </c>
      <c r="E710" s="23" t="s">
        <v>66</v>
      </c>
      <c r="F710" s="23" t="s">
        <v>20</v>
      </c>
      <c r="G710" s="23" t="s">
        <v>44</v>
      </c>
      <c r="H710" s="23" t="s">
        <v>1771</v>
      </c>
      <c r="J710" s="23" t="s">
        <v>202</v>
      </c>
      <c r="K710" s="25">
        <v>44729</v>
      </c>
      <c r="M710" s="23" t="s">
        <v>26</v>
      </c>
      <c r="N710" s="23" t="s">
        <v>26</v>
      </c>
    </row>
    <row r="711" spans="1:14" ht="12.75">
      <c r="A711" s="22">
        <v>44728.387499895834</v>
      </c>
      <c r="B711" s="23" t="s">
        <v>328</v>
      </c>
      <c r="C711" s="23" t="s">
        <v>27</v>
      </c>
      <c r="D711" s="23" t="s">
        <v>1609</v>
      </c>
      <c r="E711" s="23" t="s">
        <v>29</v>
      </c>
      <c r="F711" s="23" t="s">
        <v>55</v>
      </c>
      <c r="G711" s="23" t="s">
        <v>437</v>
      </c>
      <c r="H711" s="23" t="s">
        <v>1772</v>
      </c>
      <c r="I711" s="28" t="s">
        <v>1773</v>
      </c>
      <c r="J711" s="23" t="s">
        <v>68</v>
      </c>
      <c r="K711" s="25">
        <v>44736</v>
      </c>
      <c r="L711" s="23" t="s">
        <v>32</v>
      </c>
      <c r="M711" s="23" t="s">
        <v>26</v>
      </c>
      <c r="N711" s="23" t="s">
        <v>26</v>
      </c>
    </row>
    <row r="712" spans="1:14" ht="12.75">
      <c r="A712" s="22">
        <v>44729.430413599533</v>
      </c>
      <c r="B712" s="23" t="s">
        <v>328</v>
      </c>
      <c r="C712" s="23" t="s">
        <v>27</v>
      </c>
      <c r="D712" s="23" t="s">
        <v>1731</v>
      </c>
      <c r="E712" s="23" t="s">
        <v>66</v>
      </c>
      <c r="F712" s="23" t="s">
        <v>20</v>
      </c>
      <c r="G712" s="23" t="s">
        <v>44</v>
      </c>
      <c r="H712" s="23" t="s">
        <v>1774</v>
      </c>
      <c r="J712" s="23" t="s">
        <v>48</v>
      </c>
      <c r="K712" s="25">
        <v>44729</v>
      </c>
      <c r="M712" s="23" t="s">
        <v>26</v>
      </c>
      <c r="N712" s="23" t="s">
        <v>26</v>
      </c>
    </row>
    <row r="713" spans="1:14" ht="12.75">
      <c r="A713" s="22">
        <v>44729.500836400461</v>
      </c>
      <c r="B713" s="23" t="s">
        <v>108</v>
      </c>
      <c r="C713" s="23" t="s">
        <v>27</v>
      </c>
      <c r="D713" s="23" t="s">
        <v>1671</v>
      </c>
      <c r="E713" s="23" t="s">
        <v>453</v>
      </c>
      <c r="F713" s="23" t="s">
        <v>542</v>
      </c>
      <c r="G713" s="23" t="s">
        <v>78</v>
      </c>
      <c r="H713" s="23" t="s">
        <v>1775</v>
      </c>
      <c r="J713" s="23" t="s">
        <v>31</v>
      </c>
      <c r="K713" s="25">
        <v>44729</v>
      </c>
      <c r="L713" s="23" t="s">
        <v>604</v>
      </c>
      <c r="M713" s="23" t="s">
        <v>26</v>
      </c>
      <c r="N713" s="23" t="s">
        <v>26</v>
      </c>
    </row>
    <row r="714" spans="1:14" ht="12.75">
      <c r="A714" s="22">
        <v>44734.467249351852</v>
      </c>
      <c r="B714" s="23" t="s">
        <v>328</v>
      </c>
      <c r="C714" s="23" t="s">
        <v>27</v>
      </c>
      <c r="D714" s="23" t="s">
        <v>1731</v>
      </c>
      <c r="E714" s="23" t="s">
        <v>66</v>
      </c>
      <c r="F714" s="23" t="s">
        <v>20</v>
      </c>
      <c r="G714" s="23" t="s">
        <v>44</v>
      </c>
      <c r="H714" s="23" t="s">
        <v>1776</v>
      </c>
      <c r="I714" s="28" t="s">
        <v>1777</v>
      </c>
      <c r="J714" s="23" t="s">
        <v>48</v>
      </c>
      <c r="K714" s="25">
        <v>44736</v>
      </c>
      <c r="M714" s="23" t="s">
        <v>26</v>
      </c>
      <c r="N714" s="23" t="s">
        <v>26</v>
      </c>
    </row>
    <row r="715" spans="1:14" ht="12.75">
      <c r="A715" s="22">
        <v>44741.433560868056</v>
      </c>
      <c r="B715" s="23" t="s">
        <v>328</v>
      </c>
      <c r="C715" s="23" t="s">
        <v>27</v>
      </c>
      <c r="D715" s="23" t="s">
        <v>1778</v>
      </c>
      <c r="E715" s="23" t="s">
        <v>535</v>
      </c>
      <c r="F715" s="23" t="s">
        <v>43</v>
      </c>
      <c r="G715" s="23" t="s">
        <v>44</v>
      </c>
      <c r="H715" s="23" t="s">
        <v>1779</v>
      </c>
      <c r="I715" s="26" t="s">
        <v>1780</v>
      </c>
      <c r="J715" s="23" t="s">
        <v>46</v>
      </c>
      <c r="K715" s="25">
        <v>44743</v>
      </c>
      <c r="L715" s="23" t="s">
        <v>32</v>
      </c>
      <c r="M715" s="23" t="s">
        <v>26</v>
      </c>
      <c r="N715" s="23" t="s">
        <v>26</v>
      </c>
    </row>
    <row r="716" spans="1:14" ht="12.75">
      <c r="A716" s="22">
        <v>44742.714678321761</v>
      </c>
      <c r="B716" s="23" t="s">
        <v>328</v>
      </c>
      <c r="C716" s="23" t="s">
        <v>27</v>
      </c>
      <c r="D716" s="23" t="s">
        <v>1731</v>
      </c>
      <c r="E716" s="23" t="s">
        <v>66</v>
      </c>
      <c r="F716" s="23" t="s">
        <v>20</v>
      </c>
      <c r="G716" s="23" t="s">
        <v>44</v>
      </c>
      <c r="H716" s="23" t="s">
        <v>1781</v>
      </c>
      <c r="I716" s="23" t="s">
        <v>1782</v>
      </c>
      <c r="J716" s="23" t="s">
        <v>48</v>
      </c>
      <c r="K716" s="25">
        <v>44743</v>
      </c>
      <c r="M716" s="23" t="s">
        <v>26</v>
      </c>
      <c r="N716" s="23" t="s">
        <v>26</v>
      </c>
    </row>
    <row r="717" spans="1:14" ht="12.75">
      <c r="A717" s="22">
        <v>44743.58232833333</v>
      </c>
      <c r="B717" s="23" t="s">
        <v>328</v>
      </c>
      <c r="C717" s="23" t="s">
        <v>27</v>
      </c>
      <c r="D717" s="23" t="s">
        <v>1755</v>
      </c>
      <c r="E717" s="23" t="s">
        <v>1756</v>
      </c>
      <c r="F717" s="23" t="s">
        <v>94</v>
      </c>
      <c r="G717" s="23" t="s">
        <v>21</v>
      </c>
      <c r="H717" s="23" t="s">
        <v>1783</v>
      </c>
      <c r="J717" s="23" t="s">
        <v>1353</v>
      </c>
      <c r="K717" s="25">
        <v>44743</v>
      </c>
      <c r="M717" s="23" t="s">
        <v>26</v>
      </c>
      <c r="N717" s="23" t="s">
        <v>26</v>
      </c>
    </row>
    <row r="718" spans="1:14" ht="12.75">
      <c r="A718" s="22">
        <v>44748.584818159725</v>
      </c>
      <c r="B718" s="23" t="s">
        <v>1252</v>
      </c>
      <c r="C718" s="23" t="s">
        <v>27</v>
      </c>
      <c r="D718" s="23" t="s">
        <v>1671</v>
      </c>
      <c r="E718" s="23" t="s">
        <v>137</v>
      </c>
      <c r="F718" s="23" t="s">
        <v>542</v>
      </c>
      <c r="G718" s="23" t="s">
        <v>78</v>
      </c>
      <c r="H718" s="23" t="s">
        <v>1784</v>
      </c>
      <c r="J718" s="23" t="s">
        <v>202</v>
      </c>
      <c r="K718" s="25">
        <v>44757</v>
      </c>
      <c r="M718" s="23" t="s">
        <v>26</v>
      </c>
      <c r="N718" s="23" t="s">
        <v>26</v>
      </c>
    </row>
    <row r="719" spans="1:14" ht="12.75">
      <c r="A719" s="22">
        <v>44748.601607662036</v>
      </c>
      <c r="B719" s="23" t="s">
        <v>108</v>
      </c>
      <c r="C719" s="23" t="s">
        <v>27</v>
      </c>
      <c r="D719" s="23" t="s">
        <v>1671</v>
      </c>
      <c r="E719" s="23" t="s">
        <v>137</v>
      </c>
      <c r="F719" s="23" t="s">
        <v>542</v>
      </c>
      <c r="G719" s="23" t="s">
        <v>21</v>
      </c>
      <c r="H719" s="23" t="s">
        <v>1785</v>
      </c>
      <c r="J719" s="23" t="s">
        <v>213</v>
      </c>
      <c r="K719" s="25">
        <v>44764</v>
      </c>
      <c r="L719" s="23" t="s">
        <v>1786</v>
      </c>
      <c r="M719" s="23" t="s">
        <v>26</v>
      </c>
      <c r="N719" s="23" t="s">
        <v>26</v>
      </c>
    </row>
    <row r="720" spans="1:14" ht="12.75">
      <c r="A720" s="22">
        <v>44750.421979375002</v>
      </c>
      <c r="B720" s="23" t="s">
        <v>74</v>
      </c>
      <c r="C720" s="23" t="s">
        <v>27</v>
      </c>
      <c r="D720" s="23" t="s">
        <v>1716</v>
      </c>
      <c r="E720" s="23" t="s">
        <v>1124</v>
      </c>
      <c r="F720" s="23" t="s">
        <v>1225</v>
      </c>
      <c r="G720" s="23" t="s">
        <v>290</v>
      </c>
      <c r="H720" s="23" t="s">
        <v>1787</v>
      </c>
      <c r="I720" s="27" t="s">
        <v>1788</v>
      </c>
      <c r="J720" s="23" t="s">
        <v>73</v>
      </c>
      <c r="K720" s="25">
        <v>44753</v>
      </c>
      <c r="M720" s="23" t="s">
        <v>26</v>
      </c>
      <c r="N720" s="23" t="s">
        <v>26</v>
      </c>
    </row>
    <row r="721" spans="1:14" ht="12.75">
      <c r="A721" s="22">
        <v>44752.845574652776</v>
      </c>
      <c r="B721" s="23" t="s">
        <v>108</v>
      </c>
      <c r="C721" s="23" t="s">
        <v>27</v>
      </c>
      <c r="D721" s="23" t="s">
        <v>1609</v>
      </c>
      <c r="E721" s="23" t="s">
        <v>120</v>
      </c>
      <c r="F721" s="23" t="s">
        <v>55</v>
      </c>
      <c r="G721" s="23" t="s">
        <v>78</v>
      </c>
      <c r="H721" s="23" t="s">
        <v>1789</v>
      </c>
      <c r="I721" s="28" t="s">
        <v>1790</v>
      </c>
      <c r="J721" s="23" t="s">
        <v>68</v>
      </c>
      <c r="K721" s="25">
        <v>44757</v>
      </c>
      <c r="L721" s="23" t="s">
        <v>32</v>
      </c>
      <c r="M721" s="23" t="s">
        <v>26</v>
      </c>
      <c r="N721" s="23" t="s">
        <v>26</v>
      </c>
    </row>
    <row r="722" spans="1:14" ht="12.75">
      <c r="A722" s="22">
        <v>44752.846396423614</v>
      </c>
      <c r="B722" s="23" t="s">
        <v>108</v>
      </c>
      <c r="C722" s="23" t="s">
        <v>27</v>
      </c>
      <c r="D722" s="23" t="s">
        <v>1609</v>
      </c>
      <c r="E722" s="23" t="s">
        <v>1791</v>
      </c>
      <c r="F722" s="23" t="s">
        <v>55</v>
      </c>
      <c r="G722" s="23" t="s">
        <v>78</v>
      </c>
      <c r="H722" s="23" t="s">
        <v>1792</v>
      </c>
      <c r="I722" s="28" t="s">
        <v>1793</v>
      </c>
      <c r="J722" s="23" t="s">
        <v>68</v>
      </c>
      <c r="K722" s="25">
        <v>44757</v>
      </c>
      <c r="L722" s="23" t="s">
        <v>32</v>
      </c>
      <c r="M722" s="23" t="s">
        <v>26</v>
      </c>
      <c r="N722" s="23" t="s">
        <v>26</v>
      </c>
    </row>
    <row r="723" spans="1:14" ht="12.75">
      <c r="A723" s="22">
        <v>44753.582255740737</v>
      </c>
      <c r="B723" s="23" t="s">
        <v>328</v>
      </c>
      <c r="C723" s="23" t="s">
        <v>27</v>
      </c>
      <c r="D723" s="23" t="s">
        <v>1794</v>
      </c>
      <c r="E723" s="23" t="s">
        <v>139</v>
      </c>
      <c r="F723" s="23" t="s">
        <v>43</v>
      </c>
      <c r="G723" s="23" t="s">
        <v>44</v>
      </c>
      <c r="H723" s="23" t="s">
        <v>1795</v>
      </c>
      <c r="I723" s="27" t="s">
        <v>1796</v>
      </c>
      <c r="J723" s="23" t="s">
        <v>46</v>
      </c>
      <c r="K723" s="25">
        <v>44791</v>
      </c>
      <c r="M723" s="23" t="s">
        <v>26</v>
      </c>
      <c r="N723" s="23" t="s">
        <v>26</v>
      </c>
    </row>
    <row r="724" spans="1:14" ht="12.75">
      <c r="A724" s="22">
        <v>44754.588579861113</v>
      </c>
      <c r="B724" s="23" t="s">
        <v>108</v>
      </c>
      <c r="C724" s="23" t="s">
        <v>27</v>
      </c>
      <c r="D724" s="23" t="s">
        <v>1761</v>
      </c>
      <c r="E724" s="23" t="s">
        <v>137</v>
      </c>
      <c r="F724" s="23" t="s">
        <v>542</v>
      </c>
      <c r="G724" s="23" t="s">
        <v>38</v>
      </c>
      <c r="H724" s="23" t="s">
        <v>1797</v>
      </c>
      <c r="J724" s="23" t="s">
        <v>213</v>
      </c>
      <c r="K724" s="25">
        <v>44770</v>
      </c>
      <c r="M724" s="23" t="s">
        <v>26</v>
      </c>
      <c r="N724" s="23" t="s">
        <v>26</v>
      </c>
    </row>
    <row r="725" spans="1:14" ht="12.75">
      <c r="A725" s="22">
        <v>44754.676381516205</v>
      </c>
      <c r="B725" s="23" t="s">
        <v>1252</v>
      </c>
      <c r="C725" s="23" t="s">
        <v>27</v>
      </c>
      <c r="D725" s="23" t="s">
        <v>1734</v>
      </c>
      <c r="E725" s="23" t="s">
        <v>453</v>
      </c>
      <c r="F725" s="23" t="s">
        <v>61</v>
      </c>
      <c r="G725" s="23" t="s">
        <v>78</v>
      </c>
      <c r="H725" s="23" t="s">
        <v>1798</v>
      </c>
      <c r="I725" s="23" t="s">
        <v>1799</v>
      </c>
      <c r="J725" s="23" t="s">
        <v>213</v>
      </c>
      <c r="K725" s="25">
        <v>44755</v>
      </c>
      <c r="L725" s="23" t="s">
        <v>604</v>
      </c>
      <c r="M725" s="23" t="s">
        <v>26</v>
      </c>
      <c r="N725" s="23" t="s">
        <v>26</v>
      </c>
    </row>
    <row r="726" spans="1:14" ht="12.75">
      <c r="A726" s="22">
        <v>44756.348437175926</v>
      </c>
      <c r="B726" s="23" t="s">
        <v>1252</v>
      </c>
      <c r="C726" s="23" t="s">
        <v>27</v>
      </c>
      <c r="D726" s="23" t="s">
        <v>1734</v>
      </c>
      <c r="E726" s="23" t="s">
        <v>1800</v>
      </c>
      <c r="F726" s="23" t="s">
        <v>61</v>
      </c>
      <c r="G726" s="23" t="s">
        <v>78</v>
      </c>
      <c r="H726" s="23" t="s">
        <v>1801</v>
      </c>
      <c r="I726" s="28" t="s">
        <v>1802</v>
      </c>
      <c r="J726" s="23" t="s">
        <v>40</v>
      </c>
      <c r="K726" s="25">
        <v>44756</v>
      </c>
      <c r="L726" s="23" t="s">
        <v>604</v>
      </c>
      <c r="M726" s="23" t="s">
        <v>26</v>
      </c>
      <c r="N726" s="23" t="s">
        <v>26</v>
      </c>
    </row>
    <row r="727" spans="1:14" ht="12.75">
      <c r="A727" s="22">
        <v>44756.624818009259</v>
      </c>
      <c r="B727" s="23" t="s">
        <v>328</v>
      </c>
      <c r="C727" s="23" t="s">
        <v>17</v>
      </c>
      <c r="D727" s="23" t="s">
        <v>1761</v>
      </c>
      <c r="E727" s="23" t="s">
        <v>137</v>
      </c>
      <c r="F727" s="23" t="s">
        <v>542</v>
      </c>
      <c r="G727" s="23" t="s">
        <v>44</v>
      </c>
      <c r="H727" s="23" t="s">
        <v>1803</v>
      </c>
      <c r="I727" s="28" t="s">
        <v>1804</v>
      </c>
      <c r="J727" s="23" t="s">
        <v>46</v>
      </c>
      <c r="K727" s="25">
        <v>44764</v>
      </c>
      <c r="L727" s="23" t="s">
        <v>604</v>
      </c>
      <c r="M727" s="23" t="s">
        <v>26</v>
      </c>
      <c r="N727" s="23" t="s">
        <v>26</v>
      </c>
    </row>
    <row r="728" spans="1:14" ht="12.75">
      <c r="A728" s="22">
        <v>44757.492265972222</v>
      </c>
      <c r="B728" s="23" t="s">
        <v>1252</v>
      </c>
      <c r="C728" s="23" t="s">
        <v>27</v>
      </c>
      <c r="D728" s="23" t="s">
        <v>1755</v>
      </c>
      <c r="E728" s="23" t="s">
        <v>1805</v>
      </c>
      <c r="F728" s="23" t="s">
        <v>94</v>
      </c>
      <c r="G728" s="23" t="s">
        <v>1806</v>
      </c>
      <c r="H728" s="23" t="s">
        <v>1807</v>
      </c>
      <c r="I728" s="23" t="s">
        <v>1808</v>
      </c>
      <c r="J728" s="23" t="s">
        <v>1809</v>
      </c>
      <c r="K728" s="25">
        <v>44767</v>
      </c>
      <c r="M728" s="23" t="s">
        <v>26</v>
      </c>
      <c r="N728" s="23" t="s">
        <v>26</v>
      </c>
    </row>
    <row r="729" spans="1:14" ht="12.75">
      <c r="A729" s="22">
        <v>44760.401837025463</v>
      </c>
      <c r="B729" s="23"/>
      <c r="C729" s="23" t="s">
        <v>17</v>
      </c>
      <c r="D729" s="23" t="s">
        <v>1761</v>
      </c>
      <c r="E729" s="23" t="s">
        <v>1810</v>
      </c>
      <c r="F729" s="23" t="s">
        <v>542</v>
      </c>
      <c r="G729" s="23" t="s">
        <v>78</v>
      </c>
      <c r="H729" s="23" t="s">
        <v>1811</v>
      </c>
      <c r="J729" s="23" t="s">
        <v>73</v>
      </c>
      <c r="K729" s="25">
        <v>44764</v>
      </c>
      <c r="L729" s="23" t="s">
        <v>604</v>
      </c>
      <c r="M729" s="23" t="s">
        <v>26</v>
      </c>
      <c r="N729" s="23" t="s">
        <v>26</v>
      </c>
    </row>
    <row r="730" spans="1:14" ht="12.75">
      <c r="A730" s="22">
        <v>44760.66252380787</v>
      </c>
      <c r="B730" s="23" t="s">
        <v>1252</v>
      </c>
      <c r="C730" s="23" t="s">
        <v>27</v>
      </c>
      <c r="D730" s="23" t="s">
        <v>1671</v>
      </c>
      <c r="E730" s="23" t="s">
        <v>16</v>
      </c>
      <c r="F730" s="23" t="s">
        <v>542</v>
      </c>
      <c r="G730" s="23" t="s">
        <v>78</v>
      </c>
      <c r="H730" s="23" t="s">
        <v>1812</v>
      </c>
      <c r="J730" s="23" t="s">
        <v>213</v>
      </c>
      <c r="K730" s="25">
        <v>44760</v>
      </c>
      <c r="L730" s="23" t="s">
        <v>604</v>
      </c>
      <c r="M730" s="23" t="s">
        <v>26</v>
      </c>
      <c r="N730" s="23" t="s">
        <v>26</v>
      </c>
    </row>
    <row r="731" spans="1:14" ht="12.75">
      <c r="A731" s="22">
        <v>44761.578456944444</v>
      </c>
      <c r="B731" s="23" t="s">
        <v>74</v>
      </c>
      <c r="C731" s="23" t="s">
        <v>27</v>
      </c>
      <c r="D731" s="23" t="s">
        <v>1615</v>
      </c>
      <c r="E731" s="23" t="s">
        <v>1696</v>
      </c>
      <c r="F731" s="23" t="s">
        <v>77</v>
      </c>
      <c r="G731" s="23" t="s">
        <v>78</v>
      </c>
      <c r="H731" s="23" t="s">
        <v>1813</v>
      </c>
      <c r="I731" s="23" t="s">
        <v>1814</v>
      </c>
      <c r="J731" s="23" t="s">
        <v>1815</v>
      </c>
      <c r="K731" s="25">
        <v>44762</v>
      </c>
      <c r="M731" s="23" t="s">
        <v>26</v>
      </c>
      <c r="N731" s="23" t="s">
        <v>26</v>
      </c>
    </row>
    <row r="732" spans="1:14" ht="12.75">
      <c r="A732" s="22">
        <v>44761.704734108796</v>
      </c>
      <c r="B732" s="23" t="s">
        <v>74</v>
      </c>
      <c r="C732" s="23" t="s">
        <v>27</v>
      </c>
      <c r="D732" s="23" t="s">
        <v>1619</v>
      </c>
      <c r="E732" s="23" t="s">
        <v>535</v>
      </c>
      <c r="F732" s="23" t="s">
        <v>43</v>
      </c>
      <c r="G732" s="23" t="s">
        <v>78</v>
      </c>
      <c r="H732" s="23" t="s">
        <v>1816</v>
      </c>
      <c r="I732" s="28" t="s">
        <v>1817</v>
      </c>
      <c r="J732" s="23" t="s">
        <v>46</v>
      </c>
      <c r="K732" s="25">
        <v>44764</v>
      </c>
      <c r="M732" s="23" t="s">
        <v>26</v>
      </c>
      <c r="N732" s="23" t="s">
        <v>26</v>
      </c>
    </row>
    <row r="733" spans="1:14" ht="12.75">
      <c r="A733" s="22">
        <v>44763.40286884259</v>
      </c>
      <c r="B733" s="23" t="s">
        <v>1252</v>
      </c>
      <c r="C733" s="23" t="s">
        <v>27</v>
      </c>
      <c r="D733" s="23" t="s">
        <v>1734</v>
      </c>
      <c r="E733" s="23" t="s">
        <v>1735</v>
      </c>
      <c r="F733" s="23" t="s">
        <v>61</v>
      </c>
      <c r="G733" s="23" t="s">
        <v>78</v>
      </c>
      <c r="H733" s="23" t="s">
        <v>1818</v>
      </c>
      <c r="I733" s="28" t="s">
        <v>1819</v>
      </c>
      <c r="J733" s="23" t="s">
        <v>48</v>
      </c>
      <c r="K733" s="25">
        <v>44764</v>
      </c>
      <c r="L733" s="23" t="s">
        <v>1820</v>
      </c>
      <c r="M733" s="23" t="s">
        <v>26</v>
      </c>
      <c r="N733" s="23" t="s">
        <v>26</v>
      </c>
    </row>
    <row r="734" spans="1:14" ht="12.75">
      <c r="A734" s="22">
        <v>44763.706195092593</v>
      </c>
      <c r="B734" s="23" t="s">
        <v>108</v>
      </c>
      <c r="C734" s="23" t="s">
        <v>27</v>
      </c>
      <c r="D734" s="23" t="s">
        <v>1755</v>
      </c>
      <c r="E734" s="23" t="s">
        <v>1821</v>
      </c>
      <c r="F734" s="23" t="s">
        <v>94</v>
      </c>
      <c r="G734" s="23" t="s">
        <v>326</v>
      </c>
      <c r="H734" s="23" t="s">
        <v>1822</v>
      </c>
      <c r="J734" s="23" t="s">
        <v>187</v>
      </c>
      <c r="K734" s="25" t="s">
        <v>1823</v>
      </c>
      <c r="M734" s="23" t="s">
        <v>26</v>
      </c>
      <c r="N734" s="23" t="s">
        <v>26</v>
      </c>
    </row>
    <row r="735" spans="1:14" ht="12.75">
      <c r="A735" s="22">
        <v>44764.402010555554</v>
      </c>
      <c r="B735" s="23" t="s">
        <v>74</v>
      </c>
      <c r="C735" s="23" t="s">
        <v>1824</v>
      </c>
      <c r="D735" s="23" t="s">
        <v>1671</v>
      </c>
      <c r="E735" s="23" t="s">
        <v>16</v>
      </c>
      <c r="F735" s="23" t="s">
        <v>542</v>
      </c>
      <c r="G735" s="23" t="s">
        <v>78</v>
      </c>
      <c r="H735" s="26" t="s">
        <v>1825</v>
      </c>
      <c r="J735" s="23" t="s">
        <v>213</v>
      </c>
      <c r="K735" s="25">
        <v>44774</v>
      </c>
      <c r="L735" s="23" t="s">
        <v>604</v>
      </c>
      <c r="M735" s="23" t="s">
        <v>26</v>
      </c>
      <c r="N735" s="23" t="s">
        <v>26</v>
      </c>
    </row>
    <row r="736" spans="1:14" ht="12.75">
      <c r="A736" s="22">
        <v>44764.405782581016</v>
      </c>
      <c r="B736" s="23" t="s">
        <v>328</v>
      </c>
      <c r="C736" s="23" t="s">
        <v>27</v>
      </c>
      <c r="D736" s="23" t="s">
        <v>1619</v>
      </c>
      <c r="E736" s="23" t="s">
        <v>535</v>
      </c>
      <c r="F736" s="23" t="s">
        <v>43</v>
      </c>
      <c r="G736" s="23" t="s">
        <v>44</v>
      </c>
      <c r="H736" s="23" t="s">
        <v>1826</v>
      </c>
      <c r="I736" s="28" t="s">
        <v>1827</v>
      </c>
      <c r="J736" s="23" t="s">
        <v>46</v>
      </c>
      <c r="K736" s="25">
        <v>44768</v>
      </c>
      <c r="L736" s="23" t="s">
        <v>32</v>
      </c>
      <c r="M736" s="23" t="s">
        <v>26</v>
      </c>
      <c r="N736" s="23" t="s">
        <v>26</v>
      </c>
    </row>
    <row r="737" spans="1:14" ht="12.75">
      <c r="A737" s="22">
        <v>44767.747757222227</v>
      </c>
      <c r="B737" s="23" t="s">
        <v>108</v>
      </c>
      <c r="C737" s="23" t="s">
        <v>27</v>
      </c>
      <c r="D737" s="23" t="s">
        <v>1742</v>
      </c>
      <c r="E737" s="23" t="s">
        <v>1828</v>
      </c>
      <c r="F737" s="23" t="s">
        <v>37</v>
      </c>
      <c r="G737" s="23" t="s">
        <v>78</v>
      </c>
      <c r="H737" s="23" t="s">
        <v>1829</v>
      </c>
      <c r="I737" s="23" t="s">
        <v>1830</v>
      </c>
      <c r="J737" s="23" t="s">
        <v>1831</v>
      </c>
      <c r="K737" s="25">
        <v>44774</v>
      </c>
      <c r="L737" s="23" t="s">
        <v>1832</v>
      </c>
      <c r="M737" s="23" t="s">
        <v>26</v>
      </c>
      <c r="N737" s="23" t="s">
        <v>26</v>
      </c>
    </row>
    <row r="738" spans="1:14" ht="12.75">
      <c r="A738" s="22">
        <v>44768.503273553244</v>
      </c>
      <c r="B738" s="23" t="s">
        <v>108</v>
      </c>
      <c r="C738" s="23" t="s">
        <v>1824</v>
      </c>
      <c r="D738" s="23" t="s">
        <v>1671</v>
      </c>
      <c r="E738" s="23" t="s">
        <v>16</v>
      </c>
      <c r="F738" s="23" t="s">
        <v>542</v>
      </c>
      <c r="G738" s="23" t="s">
        <v>38</v>
      </c>
      <c r="H738" s="23" t="s">
        <v>1833</v>
      </c>
      <c r="I738" s="28" t="s">
        <v>1834</v>
      </c>
      <c r="J738" s="23" t="s">
        <v>213</v>
      </c>
      <c r="K738" s="25">
        <v>44804</v>
      </c>
      <c r="L738" s="23" t="s">
        <v>364</v>
      </c>
      <c r="M738" s="23" t="s">
        <v>26</v>
      </c>
      <c r="N738" s="23" t="s">
        <v>26</v>
      </c>
    </row>
    <row r="739" spans="1:14" ht="12.75">
      <c r="A739" s="22">
        <v>44769.473186516203</v>
      </c>
      <c r="B739" s="23" t="s">
        <v>328</v>
      </c>
      <c r="C739" s="23" t="s">
        <v>27</v>
      </c>
      <c r="D739" s="23" t="s">
        <v>1835</v>
      </c>
      <c r="E739" s="23" t="s">
        <v>1836</v>
      </c>
      <c r="F739" s="23" t="s">
        <v>1837</v>
      </c>
      <c r="G739" s="23" t="s">
        <v>44</v>
      </c>
      <c r="H739" s="23" t="s">
        <v>1838</v>
      </c>
      <c r="J739" s="23" t="s">
        <v>68</v>
      </c>
      <c r="K739" s="25">
        <v>44783</v>
      </c>
      <c r="L739" s="23" t="s">
        <v>1839</v>
      </c>
      <c r="M739" s="23" t="s">
        <v>26</v>
      </c>
      <c r="N739" s="23" t="s">
        <v>26</v>
      </c>
    </row>
    <row r="740" spans="1:14" ht="12.75">
      <c r="A740" s="22">
        <v>44769.49084327546</v>
      </c>
      <c r="B740" s="23" t="s">
        <v>1252</v>
      </c>
      <c r="C740" s="23" t="s">
        <v>27</v>
      </c>
      <c r="D740" s="23" t="s">
        <v>1671</v>
      </c>
      <c r="E740" s="23" t="s">
        <v>137</v>
      </c>
      <c r="F740" s="23" t="s">
        <v>542</v>
      </c>
      <c r="G740" s="23" t="s">
        <v>78</v>
      </c>
      <c r="H740" s="23" t="s">
        <v>1840</v>
      </c>
      <c r="J740" s="23" t="s">
        <v>213</v>
      </c>
      <c r="K740" s="25">
        <v>44770</v>
      </c>
      <c r="L740" s="23" t="s">
        <v>604</v>
      </c>
      <c r="M740" s="23" t="s">
        <v>26</v>
      </c>
      <c r="N740" s="23" t="s">
        <v>26</v>
      </c>
    </row>
    <row r="741" spans="1:14" ht="12.75">
      <c r="A741" s="22">
        <v>44774.501684687501</v>
      </c>
      <c r="B741" s="23" t="s">
        <v>108</v>
      </c>
      <c r="C741" s="23" t="s">
        <v>27</v>
      </c>
      <c r="D741" s="23" t="s">
        <v>1619</v>
      </c>
      <c r="E741" s="23" t="s">
        <v>535</v>
      </c>
      <c r="F741" s="23" t="s">
        <v>43</v>
      </c>
      <c r="G741" s="23" t="s">
        <v>78</v>
      </c>
      <c r="H741" s="23" t="s">
        <v>1841</v>
      </c>
      <c r="I741" s="28" t="s">
        <v>1842</v>
      </c>
      <c r="J741" s="23" t="s">
        <v>46</v>
      </c>
      <c r="K741" s="25">
        <v>44777</v>
      </c>
      <c r="L741" s="23" t="s">
        <v>32</v>
      </c>
      <c r="M741" s="23" t="s">
        <v>26</v>
      </c>
      <c r="N741" s="23" t="s">
        <v>26</v>
      </c>
    </row>
    <row r="742" spans="1:14" ht="12.75">
      <c r="A742" s="22">
        <v>44775.606122291661</v>
      </c>
      <c r="B742" s="23" t="s">
        <v>74</v>
      </c>
      <c r="C742" s="23" t="s">
        <v>1699</v>
      </c>
      <c r="D742" s="23" t="s">
        <v>1671</v>
      </c>
      <c r="E742" s="23" t="s">
        <v>137</v>
      </c>
      <c r="F742" s="23" t="s">
        <v>542</v>
      </c>
      <c r="G742" s="23" t="s">
        <v>21</v>
      </c>
      <c r="H742" s="23" t="s">
        <v>1843</v>
      </c>
      <c r="J742" s="23" t="s">
        <v>68</v>
      </c>
      <c r="K742" s="25">
        <v>44785</v>
      </c>
      <c r="L742" s="23" t="s">
        <v>604</v>
      </c>
      <c r="M742" s="23" t="s">
        <v>26</v>
      </c>
      <c r="N742" s="23" t="s">
        <v>26</v>
      </c>
    </row>
    <row r="743" spans="1:14" ht="12.75">
      <c r="A743" s="22">
        <v>44775.700773159726</v>
      </c>
      <c r="B743" s="23" t="s">
        <v>1252</v>
      </c>
      <c r="C743" s="23" t="s">
        <v>27</v>
      </c>
      <c r="D743" s="23" t="s">
        <v>1671</v>
      </c>
      <c r="E743" s="23" t="s">
        <v>137</v>
      </c>
      <c r="F743" s="23" t="s">
        <v>542</v>
      </c>
      <c r="G743" s="23" t="s">
        <v>78</v>
      </c>
      <c r="H743" s="23" t="s">
        <v>1844</v>
      </c>
      <c r="J743" s="23" t="s">
        <v>213</v>
      </c>
      <c r="K743" s="25">
        <v>44776</v>
      </c>
      <c r="L743" s="23" t="s">
        <v>604</v>
      </c>
      <c r="M743" s="23" t="s">
        <v>26</v>
      </c>
      <c r="N743" s="23" t="s">
        <v>26</v>
      </c>
    </row>
    <row r="744" spans="1:14" ht="12.75">
      <c r="A744" s="22">
        <v>44781.60349115741</v>
      </c>
      <c r="B744" s="23" t="s">
        <v>328</v>
      </c>
      <c r="C744" s="23" t="s">
        <v>34</v>
      </c>
      <c r="D744" s="23" t="s">
        <v>1845</v>
      </c>
      <c r="E744" s="23" t="s">
        <v>1846</v>
      </c>
      <c r="F744" s="23" t="s">
        <v>43</v>
      </c>
      <c r="G744" s="23" t="s">
        <v>437</v>
      </c>
      <c r="H744" s="23" t="s">
        <v>1847</v>
      </c>
      <c r="I744" s="26" t="s">
        <v>1848</v>
      </c>
      <c r="J744" s="23" t="s">
        <v>73</v>
      </c>
      <c r="K744" s="25">
        <v>44785</v>
      </c>
      <c r="M744" s="23" t="s">
        <v>26</v>
      </c>
      <c r="N744" s="23" t="s">
        <v>26</v>
      </c>
    </row>
    <row r="745" spans="1:14" ht="12.75">
      <c r="A745" s="22">
        <v>44783.570641550927</v>
      </c>
      <c r="B745" s="23" t="s">
        <v>1252</v>
      </c>
      <c r="C745" s="23" t="s">
        <v>27</v>
      </c>
      <c r="D745" s="23" t="s">
        <v>1755</v>
      </c>
      <c r="E745" s="23" t="s">
        <v>1849</v>
      </c>
      <c r="F745" s="23" t="s">
        <v>94</v>
      </c>
      <c r="G745" s="23" t="s">
        <v>1850</v>
      </c>
      <c r="H745" s="23" t="s">
        <v>1851</v>
      </c>
      <c r="I745" s="23" t="s">
        <v>1852</v>
      </c>
      <c r="J745" s="23" t="s">
        <v>48</v>
      </c>
      <c r="K745" s="25">
        <v>44783</v>
      </c>
      <c r="M745" s="23" t="s">
        <v>26</v>
      </c>
      <c r="N745" s="23" t="s">
        <v>26</v>
      </c>
    </row>
    <row r="746" spans="1:14" ht="12.75">
      <c r="A746" s="22">
        <v>44789.609783495369</v>
      </c>
      <c r="B746" s="23" t="s">
        <v>74</v>
      </c>
      <c r="C746" s="23" t="s">
        <v>27</v>
      </c>
      <c r="D746" s="23" t="s">
        <v>1597</v>
      </c>
      <c r="E746" s="23" t="s">
        <v>420</v>
      </c>
      <c r="F746" s="23" t="s">
        <v>43</v>
      </c>
      <c r="G746" s="23" t="s">
        <v>78</v>
      </c>
      <c r="H746" s="23" t="s">
        <v>1853</v>
      </c>
      <c r="I746" s="26" t="s">
        <v>1854</v>
      </c>
      <c r="J746" s="23" t="s">
        <v>46</v>
      </c>
      <c r="K746" s="25">
        <v>44790</v>
      </c>
      <c r="M746" s="23" t="s">
        <v>26</v>
      </c>
      <c r="N746" s="23" t="s">
        <v>26</v>
      </c>
    </row>
    <row r="747" spans="1:14" ht="12.75">
      <c r="A747" s="22">
        <v>44790.463046284727</v>
      </c>
      <c r="B747" s="23" t="s">
        <v>328</v>
      </c>
      <c r="C747" s="23" t="s">
        <v>27</v>
      </c>
      <c r="D747" s="23" t="s">
        <v>1855</v>
      </c>
      <c r="E747" s="23" t="s">
        <v>1856</v>
      </c>
      <c r="F747" s="23" t="s">
        <v>100</v>
      </c>
      <c r="G747" s="23" t="s">
        <v>21</v>
      </c>
      <c r="H747" s="23" t="s">
        <v>1857</v>
      </c>
      <c r="I747" s="28" t="s">
        <v>1858</v>
      </c>
      <c r="J747" s="23" t="s">
        <v>68</v>
      </c>
      <c r="K747" s="25">
        <v>44795</v>
      </c>
      <c r="L747" s="23" t="s">
        <v>1859</v>
      </c>
      <c r="M747" s="23" t="s">
        <v>26</v>
      </c>
      <c r="N747" s="23" t="s">
        <v>26</v>
      </c>
    </row>
    <row r="748" spans="1:14" ht="12.75">
      <c r="A748" s="22">
        <v>44791.37380267361</v>
      </c>
      <c r="B748" s="23" t="s">
        <v>1252</v>
      </c>
      <c r="C748" s="23" t="s">
        <v>27</v>
      </c>
      <c r="D748" s="23" t="s">
        <v>1734</v>
      </c>
      <c r="E748" s="23" t="s">
        <v>1735</v>
      </c>
      <c r="F748" s="23" t="s">
        <v>61</v>
      </c>
      <c r="G748" s="23" t="s">
        <v>78</v>
      </c>
      <c r="H748" s="23" t="s">
        <v>1860</v>
      </c>
      <c r="I748" s="26" t="s">
        <v>1861</v>
      </c>
      <c r="J748" s="23" t="s">
        <v>48</v>
      </c>
      <c r="K748" s="25">
        <v>44792</v>
      </c>
      <c r="M748" s="23" t="s">
        <v>26</v>
      </c>
      <c r="N748" s="23" t="s">
        <v>26</v>
      </c>
    </row>
    <row r="749" spans="1:14" ht="12.75">
      <c r="A749" s="22">
        <v>44791.45991701389</v>
      </c>
      <c r="B749" s="23" t="s">
        <v>328</v>
      </c>
      <c r="C749" s="23" t="s">
        <v>27</v>
      </c>
      <c r="D749" s="23" t="s">
        <v>1862</v>
      </c>
      <c r="E749" s="23" t="s">
        <v>66</v>
      </c>
      <c r="F749" s="23" t="s">
        <v>20</v>
      </c>
      <c r="G749" s="23" t="s">
        <v>44</v>
      </c>
      <c r="H749" s="23" t="s">
        <v>1863</v>
      </c>
      <c r="J749" s="23" t="s">
        <v>48</v>
      </c>
      <c r="K749" s="25">
        <v>44795</v>
      </c>
      <c r="M749" s="23" t="s">
        <v>26</v>
      </c>
      <c r="N749" s="23" t="s">
        <v>26</v>
      </c>
    </row>
    <row r="750" spans="1:14" ht="12.75">
      <c r="A750" s="22">
        <v>44792.702849664347</v>
      </c>
      <c r="B750" s="23" t="s">
        <v>328</v>
      </c>
      <c r="C750" s="23" t="s">
        <v>27</v>
      </c>
      <c r="D750" s="23" t="s">
        <v>1624</v>
      </c>
      <c r="E750" s="23" t="s">
        <v>1625</v>
      </c>
      <c r="F750" s="23" t="s">
        <v>43</v>
      </c>
      <c r="G750" s="23" t="s">
        <v>21</v>
      </c>
      <c r="H750" s="23" t="s">
        <v>1864</v>
      </c>
      <c r="I750" s="28" t="s">
        <v>1865</v>
      </c>
      <c r="J750" s="23" t="s">
        <v>46</v>
      </c>
      <c r="K750" s="25">
        <v>44796</v>
      </c>
      <c r="L750" s="23" t="s">
        <v>809</v>
      </c>
      <c r="M750" s="23" t="s">
        <v>26</v>
      </c>
      <c r="N750" s="23" t="s">
        <v>26</v>
      </c>
    </row>
    <row r="751" spans="1:14" ht="12.75">
      <c r="A751" s="22">
        <v>44795.410306377315</v>
      </c>
      <c r="B751" s="23" t="s">
        <v>108</v>
      </c>
      <c r="C751" s="23" t="s">
        <v>27</v>
      </c>
      <c r="D751" s="23" t="s">
        <v>1609</v>
      </c>
      <c r="E751" s="23" t="s">
        <v>120</v>
      </c>
      <c r="F751" s="23" t="s">
        <v>55</v>
      </c>
      <c r="G751" s="23" t="s">
        <v>326</v>
      </c>
      <c r="H751" s="26" t="s">
        <v>1866</v>
      </c>
      <c r="J751" s="23" t="s">
        <v>84</v>
      </c>
      <c r="K751" s="25">
        <v>44802</v>
      </c>
      <c r="L751" s="23" t="s">
        <v>32</v>
      </c>
      <c r="M751" s="23" t="s">
        <v>26</v>
      </c>
      <c r="N751" s="23" t="s">
        <v>26</v>
      </c>
    </row>
    <row r="752" spans="1:14" ht="12.75">
      <c r="A752" s="22">
        <v>44795.411478553244</v>
      </c>
      <c r="B752" s="23" t="s">
        <v>108</v>
      </c>
      <c r="C752" s="23" t="s">
        <v>27</v>
      </c>
      <c r="D752" s="23" t="s">
        <v>1609</v>
      </c>
      <c r="E752" s="23" t="s">
        <v>29</v>
      </c>
      <c r="F752" s="23" t="s">
        <v>55</v>
      </c>
      <c r="G752" s="23" t="s">
        <v>326</v>
      </c>
      <c r="H752" s="23" t="s">
        <v>1867</v>
      </c>
      <c r="J752" s="23" t="s">
        <v>84</v>
      </c>
      <c r="K752" s="25">
        <v>44797</v>
      </c>
      <c r="L752" s="23" t="s">
        <v>32</v>
      </c>
      <c r="M752" s="23" t="s">
        <v>26</v>
      </c>
      <c r="N752" s="23" t="s">
        <v>26</v>
      </c>
    </row>
    <row r="753" spans="1:14" ht="12.75">
      <c r="A753" s="22">
        <v>44795.444561921293</v>
      </c>
      <c r="B753" s="23" t="s">
        <v>328</v>
      </c>
      <c r="C753" s="23" t="s">
        <v>27</v>
      </c>
      <c r="D753" s="23" t="s">
        <v>1868</v>
      </c>
      <c r="E753" s="23" t="s">
        <v>1869</v>
      </c>
      <c r="F753" s="23" t="s">
        <v>727</v>
      </c>
      <c r="G753" s="23" t="s">
        <v>21</v>
      </c>
      <c r="H753" s="23" t="s">
        <v>1870</v>
      </c>
      <c r="J753" s="23" t="s">
        <v>40</v>
      </c>
      <c r="K753" s="25">
        <v>44796</v>
      </c>
      <c r="M753" s="23" t="s">
        <v>26</v>
      </c>
      <c r="N753" s="23" t="s">
        <v>26</v>
      </c>
    </row>
    <row r="754" spans="1:14" ht="12.75">
      <c r="A754" s="22">
        <v>44795.625146076389</v>
      </c>
      <c r="B754" s="23" t="s">
        <v>74</v>
      </c>
      <c r="C754" s="23" t="s">
        <v>1824</v>
      </c>
      <c r="D754" s="23" t="s">
        <v>1871</v>
      </c>
      <c r="E754" s="23" t="s">
        <v>1625</v>
      </c>
      <c r="F754" s="23" t="s">
        <v>43</v>
      </c>
      <c r="G754" s="23" t="s">
        <v>21</v>
      </c>
      <c r="H754" s="23" t="s">
        <v>1872</v>
      </c>
      <c r="I754" s="26" t="s">
        <v>1873</v>
      </c>
      <c r="J754" s="23" t="s">
        <v>46</v>
      </c>
      <c r="K754" s="25">
        <v>44798</v>
      </c>
      <c r="L754" s="23" t="s">
        <v>469</v>
      </c>
      <c r="M754" s="23" t="s">
        <v>26</v>
      </c>
      <c r="N754" s="23" t="s">
        <v>26</v>
      </c>
    </row>
    <row r="755" spans="1:14" ht="12.75">
      <c r="A755" s="22">
        <v>44796.560990868056</v>
      </c>
      <c r="B755" s="23" t="s">
        <v>108</v>
      </c>
      <c r="C755" s="23" t="s">
        <v>27</v>
      </c>
      <c r="D755" s="23" t="s">
        <v>1734</v>
      </c>
      <c r="E755" s="23" t="s">
        <v>453</v>
      </c>
      <c r="F755" s="23" t="s">
        <v>61</v>
      </c>
      <c r="G755" s="23" t="s">
        <v>78</v>
      </c>
      <c r="H755" s="23" t="s">
        <v>1874</v>
      </c>
      <c r="I755" s="28" t="s">
        <v>1875</v>
      </c>
      <c r="J755" s="23" t="s">
        <v>73</v>
      </c>
      <c r="K755" s="25">
        <v>44796</v>
      </c>
      <c r="L755" s="23" t="s">
        <v>604</v>
      </c>
      <c r="M755" s="23" t="s">
        <v>26</v>
      </c>
      <c r="N755" s="23" t="s">
        <v>26</v>
      </c>
    </row>
    <row r="756" spans="1:14" ht="12.75">
      <c r="A756" s="22">
        <v>44797.484016296294</v>
      </c>
      <c r="B756" s="23" t="s">
        <v>328</v>
      </c>
      <c r="C756" s="23" t="s">
        <v>27</v>
      </c>
      <c r="D756" s="23" t="s">
        <v>1862</v>
      </c>
      <c r="E756" s="23" t="s">
        <v>66</v>
      </c>
      <c r="F756" s="23" t="s">
        <v>20</v>
      </c>
      <c r="G756" s="23" t="s">
        <v>44</v>
      </c>
      <c r="H756" s="23" t="s">
        <v>1876</v>
      </c>
      <c r="J756" s="23" t="s">
        <v>48</v>
      </c>
      <c r="K756" s="25">
        <v>44802</v>
      </c>
      <c r="M756" s="23" t="s">
        <v>26</v>
      </c>
      <c r="N756" s="23" t="s">
        <v>26</v>
      </c>
    </row>
    <row r="757" spans="1:14" ht="12.75">
      <c r="A757" s="22">
        <v>44797.485935821758</v>
      </c>
      <c r="B757" s="23" t="s">
        <v>328</v>
      </c>
      <c r="C757" s="23" t="s">
        <v>1824</v>
      </c>
      <c r="D757" s="23" t="s">
        <v>1862</v>
      </c>
      <c r="E757" s="23" t="s">
        <v>66</v>
      </c>
      <c r="F757" s="23" t="s">
        <v>20</v>
      </c>
      <c r="G757" s="23" t="s">
        <v>44</v>
      </c>
      <c r="H757" s="23" t="s">
        <v>1877</v>
      </c>
      <c r="I757" s="23" t="s">
        <v>1878</v>
      </c>
      <c r="J757" s="23" t="s">
        <v>46</v>
      </c>
      <c r="K757" s="25">
        <v>44802</v>
      </c>
      <c r="M757" s="23" t="s">
        <v>26</v>
      </c>
      <c r="N757" s="23" t="s">
        <v>26</v>
      </c>
    </row>
    <row r="758" spans="1:14" ht="12.75">
      <c r="A758" s="22">
        <v>44797.684594965278</v>
      </c>
      <c r="B758" s="23" t="s">
        <v>328</v>
      </c>
      <c r="C758" s="23" t="s">
        <v>1824</v>
      </c>
      <c r="D758" s="23" t="s">
        <v>1879</v>
      </c>
      <c r="E758" s="23" t="s">
        <v>619</v>
      </c>
      <c r="F758" s="23" t="s">
        <v>43</v>
      </c>
      <c r="G758" s="23" t="s">
        <v>21</v>
      </c>
      <c r="H758" s="23" t="s">
        <v>1880</v>
      </c>
      <c r="J758" s="23" t="s">
        <v>68</v>
      </c>
      <c r="K758" s="25">
        <v>44809</v>
      </c>
      <c r="L758" s="23" t="s">
        <v>1881</v>
      </c>
      <c r="M758" s="23" t="s">
        <v>26</v>
      </c>
      <c r="N758" s="23" t="s">
        <v>26</v>
      </c>
    </row>
    <row r="759" spans="1:14" ht="12.75">
      <c r="A759" s="22">
        <v>44799.382865196763</v>
      </c>
      <c r="B759" s="23" t="s">
        <v>328</v>
      </c>
      <c r="C759" s="23" t="s">
        <v>1824</v>
      </c>
      <c r="D759" s="23" t="s">
        <v>1619</v>
      </c>
      <c r="E759" s="23" t="s">
        <v>535</v>
      </c>
      <c r="F759" s="23" t="s">
        <v>43</v>
      </c>
      <c r="G759" s="23" t="s">
        <v>44</v>
      </c>
      <c r="H759" s="23" t="s">
        <v>1882</v>
      </c>
      <c r="I759" s="26" t="s">
        <v>1883</v>
      </c>
      <c r="J759" s="23" t="s">
        <v>68</v>
      </c>
      <c r="K759" s="25">
        <v>44803</v>
      </c>
      <c r="L759" s="23" t="s">
        <v>32</v>
      </c>
      <c r="M759" s="23" t="s">
        <v>26</v>
      </c>
      <c r="N759" s="23" t="s">
        <v>26</v>
      </c>
    </row>
    <row r="760" spans="1:14" ht="12.75">
      <c r="A760" s="22">
        <v>44799.691836932871</v>
      </c>
      <c r="B760" s="23" t="s">
        <v>74</v>
      </c>
      <c r="C760" s="23" t="s">
        <v>27</v>
      </c>
      <c r="D760" s="23" t="s">
        <v>1868</v>
      </c>
      <c r="E760" s="23" t="s">
        <v>1884</v>
      </c>
      <c r="F760" s="23" t="s">
        <v>727</v>
      </c>
      <c r="G760" s="23" t="s">
        <v>78</v>
      </c>
      <c r="H760" s="23" t="s">
        <v>1885</v>
      </c>
      <c r="J760" s="23" t="s">
        <v>46</v>
      </c>
      <c r="K760" s="25">
        <v>44802</v>
      </c>
      <c r="L760" s="23" t="s">
        <v>32</v>
      </c>
      <c r="M760" s="23" t="s">
        <v>26</v>
      </c>
      <c r="N760" s="23" t="s">
        <v>26</v>
      </c>
    </row>
    <row r="761" spans="1:14" ht="14.25">
      <c r="A761" s="22">
        <v>44802.499516516204</v>
      </c>
      <c r="B761" s="35" t="s">
        <v>1252</v>
      </c>
      <c r="C761" s="35" t="s">
        <v>1699</v>
      </c>
      <c r="D761" s="23" t="s">
        <v>1671</v>
      </c>
      <c r="E761" s="23" t="s">
        <v>16</v>
      </c>
      <c r="F761" s="23" t="s">
        <v>542</v>
      </c>
      <c r="G761" s="23" t="s">
        <v>21</v>
      </c>
      <c r="H761" s="23" t="s">
        <v>1886</v>
      </c>
      <c r="J761" s="23" t="s">
        <v>213</v>
      </c>
      <c r="K761" s="25">
        <v>44809</v>
      </c>
      <c r="L761" s="23" t="s">
        <v>604</v>
      </c>
      <c r="M761" s="23" t="s">
        <v>26</v>
      </c>
      <c r="N761" s="23" t="s">
        <v>26</v>
      </c>
    </row>
    <row r="762" spans="1:14" ht="12.75">
      <c r="A762" s="22">
        <v>44803.57845987269</v>
      </c>
      <c r="B762" s="23" t="s">
        <v>74</v>
      </c>
      <c r="C762" s="23" t="s">
        <v>27</v>
      </c>
      <c r="D762" s="23" t="s">
        <v>1887</v>
      </c>
      <c r="E762" s="23" t="s">
        <v>1888</v>
      </c>
      <c r="F762" s="23" t="s">
        <v>298</v>
      </c>
      <c r="G762" s="23" t="s">
        <v>78</v>
      </c>
      <c r="H762" s="23" t="s">
        <v>1889</v>
      </c>
      <c r="I762" s="23" t="s">
        <v>1890</v>
      </c>
      <c r="J762" s="23" t="s">
        <v>1891</v>
      </c>
      <c r="K762" s="25">
        <v>44803</v>
      </c>
      <c r="M762" s="23" t="s">
        <v>26</v>
      </c>
      <c r="N762" s="23" t="s">
        <v>26</v>
      </c>
    </row>
    <row r="763" spans="1:14" ht="12.75">
      <c r="A763" s="22">
        <v>44803.709520405093</v>
      </c>
      <c r="B763" s="23" t="s">
        <v>1252</v>
      </c>
      <c r="C763" s="23" t="s">
        <v>27</v>
      </c>
      <c r="D763" s="23" t="s">
        <v>1892</v>
      </c>
      <c r="E763" s="23" t="s">
        <v>1888</v>
      </c>
      <c r="F763" s="23" t="s">
        <v>298</v>
      </c>
      <c r="G763" s="23" t="s">
        <v>78</v>
      </c>
      <c r="H763" s="26" t="s">
        <v>1893</v>
      </c>
      <c r="I763" s="23" t="s">
        <v>1894</v>
      </c>
      <c r="J763" s="23" t="s">
        <v>68</v>
      </c>
      <c r="K763" s="25">
        <v>44804</v>
      </c>
      <c r="M763" s="23" t="s">
        <v>26</v>
      </c>
      <c r="N763" s="23" t="s">
        <v>26</v>
      </c>
    </row>
    <row r="764" spans="1:14" ht="12.75">
      <c r="A764" s="22">
        <v>44804.357179999999</v>
      </c>
      <c r="B764" s="23" t="s">
        <v>1252</v>
      </c>
      <c r="C764" s="23" t="s">
        <v>27</v>
      </c>
      <c r="D764" s="23" t="s">
        <v>1600</v>
      </c>
      <c r="E764" s="23" t="s">
        <v>1895</v>
      </c>
      <c r="F764" s="23" t="s">
        <v>298</v>
      </c>
      <c r="G764" s="23" t="s">
        <v>78</v>
      </c>
      <c r="H764" s="23" t="s">
        <v>1896</v>
      </c>
      <c r="I764" s="23" t="s">
        <v>1897</v>
      </c>
      <c r="J764" s="23" t="s">
        <v>1898</v>
      </c>
      <c r="K764" s="25">
        <v>44805</v>
      </c>
      <c r="L764" s="23" t="s">
        <v>32</v>
      </c>
      <c r="M764" s="23" t="s">
        <v>26</v>
      </c>
      <c r="N764" s="23" t="s">
        <v>26</v>
      </c>
    </row>
    <row r="765" spans="1:14" ht="12.75">
      <c r="A765" s="22">
        <v>44804.401077754628</v>
      </c>
      <c r="B765" s="23" t="s">
        <v>1252</v>
      </c>
      <c r="C765" s="23" t="s">
        <v>27</v>
      </c>
      <c r="D765" s="23" t="s">
        <v>1671</v>
      </c>
      <c r="E765" s="23" t="s">
        <v>137</v>
      </c>
      <c r="F765" s="23" t="s">
        <v>61</v>
      </c>
      <c r="G765" s="23" t="s">
        <v>78</v>
      </c>
      <c r="H765" s="23" t="s">
        <v>1899</v>
      </c>
      <c r="I765" s="26" t="s">
        <v>1900</v>
      </c>
      <c r="J765" s="23" t="s">
        <v>213</v>
      </c>
      <c r="K765" s="25">
        <v>44804</v>
      </c>
      <c r="L765" s="23" t="s">
        <v>1901</v>
      </c>
      <c r="M765" s="23" t="s">
        <v>26</v>
      </c>
      <c r="N765" s="23" t="s">
        <v>26</v>
      </c>
    </row>
    <row r="766" spans="1:14" ht="12.75">
      <c r="A766" s="22">
        <v>44804.419034502316</v>
      </c>
      <c r="B766" s="23" t="s">
        <v>328</v>
      </c>
      <c r="C766" s="23" t="s">
        <v>1824</v>
      </c>
      <c r="D766" s="23" t="s">
        <v>1902</v>
      </c>
      <c r="E766" s="23" t="s">
        <v>876</v>
      </c>
      <c r="F766" s="23" t="s">
        <v>37</v>
      </c>
      <c r="G766" s="23" t="s">
        <v>359</v>
      </c>
      <c r="H766" s="23" t="s">
        <v>1903</v>
      </c>
      <c r="J766" s="23" t="s">
        <v>40</v>
      </c>
      <c r="K766" s="25">
        <v>44834</v>
      </c>
      <c r="L766" s="23" t="s">
        <v>917</v>
      </c>
      <c r="M766" s="23" t="s">
        <v>26</v>
      </c>
      <c r="N766" s="23" t="s">
        <v>26</v>
      </c>
    </row>
    <row r="767" spans="1:14" ht="12.75">
      <c r="A767" s="22">
        <v>44809.369519537038</v>
      </c>
      <c r="B767" s="23" t="s">
        <v>74</v>
      </c>
      <c r="C767" s="23" t="s">
        <v>1699</v>
      </c>
      <c r="D767" s="23" t="s">
        <v>1600</v>
      </c>
      <c r="E767" s="23" t="s">
        <v>1312</v>
      </c>
      <c r="F767" s="23" t="s">
        <v>298</v>
      </c>
      <c r="G767" s="23" t="s">
        <v>78</v>
      </c>
      <c r="H767" s="23" t="s">
        <v>1904</v>
      </c>
      <c r="I767" s="26" t="s">
        <v>1905</v>
      </c>
      <c r="J767" s="23" t="s">
        <v>1898</v>
      </c>
      <c r="K767" s="25">
        <v>44810</v>
      </c>
      <c r="L767" s="23" t="s">
        <v>881</v>
      </c>
      <c r="M767" s="23" t="s">
        <v>26</v>
      </c>
      <c r="N767" s="23" t="s">
        <v>26</v>
      </c>
    </row>
    <row r="768" spans="1:14" ht="12.75">
      <c r="A768" s="22">
        <v>44809.381134837968</v>
      </c>
      <c r="B768" s="23" t="s">
        <v>328</v>
      </c>
      <c r="C768" s="23" t="s">
        <v>1824</v>
      </c>
      <c r="D768" s="23" t="s">
        <v>1906</v>
      </c>
      <c r="E768" s="23" t="s">
        <v>1907</v>
      </c>
      <c r="F768" s="23" t="s">
        <v>37</v>
      </c>
      <c r="G768" s="23" t="s">
        <v>44</v>
      </c>
      <c r="H768" s="23" t="s">
        <v>1908</v>
      </c>
      <c r="J768" s="23" t="s">
        <v>161</v>
      </c>
      <c r="K768" s="25">
        <v>44814</v>
      </c>
      <c r="M768" s="23" t="s">
        <v>26</v>
      </c>
      <c r="N768" s="23" t="s">
        <v>26</v>
      </c>
    </row>
    <row r="769" spans="1:20" ht="12.75">
      <c r="A769" s="22">
        <v>44809.388779039349</v>
      </c>
      <c r="B769" s="23" t="s">
        <v>74</v>
      </c>
      <c r="C769" s="23" t="s">
        <v>1824</v>
      </c>
      <c r="D769" s="23" t="s">
        <v>1909</v>
      </c>
      <c r="E769" s="23" t="s">
        <v>950</v>
      </c>
      <c r="F769" s="23" t="s">
        <v>298</v>
      </c>
      <c r="G769" s="23" t="s">
        <v>293</v>
      </c>
      <c r="H769" s="26" t="s">
        <v>1910</v>
      </c>
      <c r="I769" s="23" t="s">
        <v>1911</v>
      </c>
      <c r="J769" s="23" t="s">
        <v>187</v>
      </c>
      <c r="K769" s="25">
        <v>44809</v>
      </c>
      <c r="L769" s="23" t="s">
        <v>32</v>
      </c>
      <c r="M769" s="23" t="s">
        <v>26</v>
      </c>
      <c r="N769" s="23" t="s">
        <v>26</v>
      </c>
    </row>
    <row r="770" spans="1:20" ht="17.25" customHeight="1">
      <c r="A770" s="22">
        <v>44606.68377314815</v>
      </c>
      <c r="B770" s="23" t="s">
        <v>1252</v>
      </c>
      <c r="C770" s="23" t="s">
        <v>27</v>
      </c>
      <c r="D770" s="24" t="s">
        <v>1286</v>
      </c>
      <c r="E770" s="23" t="s">
        <v>1237</v>
      </c>
      <c r="F770" s="23" t="s">
        <v>20</v>
      </c>
      <c r="G770" s="23" t="s">
        <v>78</v>
      </c>
      <c r="H770" s="23" t="s">
        <v>1912</v>
      </c>
      <c r="J770" s="23" t="s">
        <v>46</v>
      </c>
      <c r="K770" s="25">
        <v>44607</v>
      </c>
      <c r="L770" s="23" t="s">
        <v>917</v>
      </c>
      <c r="M770" s="23" t="s">
        <v>26</v>
      </c>
      <c r="N770" s="23" t="s">
        <v>26</v>
      </c>
      <c r="O770" s="10"/>
      <c r="P770" s="10"/>
      <c r="Q770" s="10" t="str">
        <f t="shared" ref="Q770:Q1867" si="1">IF(ISBLANK(A770),,TEXT(MONTH(A770)*24,"mmmm"))</f>
        <v>febrero</v>
      </c>
      <c r="R770" s="10"/>
      <c r="S770" s="10"/>
      <c r="T770" s="10"/>
    </row>
    <row r="771" spans="1:20" ht="15.75" customHeight="1">
      <c r="A771" s="22">
        <v>44613.613707349534</v>
      </c>
      <c r="B771" s="23" t="s">
        <v>1237</v>
      </c>
      <c r="C771" s="23" t="s">
        <v>27</v>
      </c>
      <c r="D771" s="24" t="s">
        <v>224</v>
      </c>
      <c r="E771" s="23" t="s">
        <v>1347</v>
      </c>
      <c r="F771" s="23" t="s">
        <v>43</v>
      </c>
      <c r="G771" s="23" t="s">
        <v>78</v>
      </c>
      <c r="H771" s="26" t="s">
        <v>1913</v>
      </c>
      <c r="I771" s="28" t="s">
        <v>1349</v>
      </c>
      <c r="J771" s="23" t="s">
        <v>68</v>
      </c>
      <c r="K771" s="25">
        <v>44582</v>
      </c>
      <c r="M771" s="23" t="s">
        <v>26</v>
      </c>
      <c r="N771" s="23" t="s">
        <v>26</v>
      </c>
      <c r="O771" s="10"/>
      <c r="P771" s="10"/>
      <c r="Q771" s="10" t="str">
        <f t="shared" si="1"/>
        <v>febrero</v>
      </c>
      <c r="R771" s="10"/>
      <c r="S771" s="10"/>
      <c r="T771" s="10"/>
    </row>
    <row r="772" spans="1:20" ht="16.5" customHeight="1">
      <c r="A772" s="10"/>
      <c r="B772" s="12"/>
      <c r="C772" s="10"/>
      <c r="D772" s="10"/>
      <c r="E772" s="10"/>
      <c r="F772" s="10"/>
      <c r="G772" s="10"/>
      <c r="H772" s="10"/>
      <c r="I772" s="10"/>
      <c r="J772" s="10"/>
      <c r="K772" s="10"/>
      <c r="L772" s="10"/>
      <c r="M772" s="10"/>
      <c r="N772" s="10"/>
      <c r="O772" s="10"/>
      <c r="P772" s="10"/>
      <c r="Q772" s="10">
        <f t="shared" si="1"/>
        <v>0</v>
      </c>
      <c r="R772" s="10"/>
      <c r="S772" s="10"/>
      <c r="T772" s="10"/>
    </row>
    <row r="773" spans="1:20" ht="15.75" customHeight="1">
      <c r="A773" s="10"/>
      <c r="B773" s="12"/>
      <c r="C773" s="10"/>
      <c r="D773" s="10"/>
      <c r="E773" s="10"/>
      <c r="F773" s="10"/>
      <c r="G773" s="10"/>
      <c r="H773" s="10"/>
      <c r="I773" s="10"/>
      <c r="J773" s="10"/>
      <c r="K773" s="10"/>
      <c r="L773" s="10"/>
      <c r="M773" s="10"/>
      <c r="N773" s="10"/>
      <c r="O773" s="10"/>
      <c r="P773" s="10"/>
      <c r="Q773" s="10">
        <f t="shared" si="1"/>
        <v>0</v>
      </c>
      <c r="R773" s="10"/>
      <c r="S773" s="10"/>
      <c r="T773" s="10"/>
    </row>
    <row r="774" spans="1:20" ht="15.75" customHeight="1">
      <c r="A774" s="10"/>
      <c r="B774" s="12"/>
      <c r="C774" s="10"/>
      <c r="D774" s="10"/>
      <c r="E774" s="10"/>
      <c r="F774" s="10"/>
      <c r="G774" s="10"/>
      <c r="H774" s="10"/>
      <c r="I774" s="10"/>
      <c r="J774" s="10"/>
      <c r="K774" s="10"/>
      <c r="L774" s="10"/>
      <c r="M774" s="10"/>
      <c r="N774" s="10"/>
      <c r="O774" s="10"/>
      <c r="P774" s="10"/>
      <c r="Q774" s="10">
        <f t="shared" si="1"/>
        <v>0</v>
      </c>
      <c r="R774" s="10"/>
      <c r="S774" s="10"/>
      <c r="T774" s="10"/>
    </row>
    <row r="775" spans="1:20" ht="15.75" customHeight="1">
      <c r="A775" s="10"/>
      <c r="B775" s="12"/>
      <c r="C775" s="10"/>
      <c r="D775" s="10"/>
      <c r="E775" s="10"/>
      <c r="F775" s="10"/>
      <c r="G775" s="10"/>
      <c r="H775" s="10"/>
      <c r="I775" s="10"/>
      <c r="J775" s="10"/>
      <c r="K775" s="10"/>
      <c r="L775" s="10"/>
      <c r="M775" s="10"/>
      <c r="N775" s="10"/>
      <c r="O775" s="10"/>
      <c r="P775" s="10"/>
      <c r="Q775" s="10">
        <f t="shared" si="1"/>
        <v>0</v>
      </c>
      <c r="R775" s="10"/>
      <c r="S775" s="10"/>
      <c r="T775" s="10"/>
    </row>
    <row r="776" spans="1:20" ht="15.75" customHeight="1">
      <c r="A776" s="10"/>
      <c r="B776" s="12"/>
      <c r="C776" s="10"/>
      <c r="D776" s="10"/>
      <c r="E776" s="10"/>
      <c r="F776" s="10"/>
      <c r="G776" s="10"/>
      <c r="H776" s="10"/>
      <c r="I776" s="10"/>
      <c r="J776" s="10"/>
      <c r="K776" s="10"/>
      <c r="L776" s="10"/>
      <c r="M776" s="10"/>
      <c r="N776" s="10"/>
      <c r="O776" s="10"/>
      <c r="P776" s="10"/>
      <c r="Q776" s="10">
        <f t="shared" si="1"/>
        <v>0</v>
      </c>
      <c r="R776" s="10"/>
      <c r="S776" s="10"/>
      <c r="T776" s="10"/>
    </row>
    <row r="777" spans="1:20" ht="16.5" customHeight="1">
      <c r="A777" s="10"/>
      <c r="B777" s="12"/>
      <c r="C777" s="10"/>
      <c r="D777" s="10"/>
      <c r="E777" s="10"/>
      <c r="F777" s="10"/>
      <c r="G777" s="10"/>
      <c r="H777" s="10"/>
      <c r="I777" s="10"/>
      <c r="J777" s="10"/>
      <c r="K777" s="10"/>
      <c r="L777" s="10"/>
      <c r="M777" s="10"/>
      <c r="N777" s="10"/>
      <c r="O777" s="10"/>
      <c r="P777" s="10"/>
      <c r="Q777" s="10">
        <f t="shared" si="1"/>
        <v>0</v>
      </c>
      <c r="R777" s="10"/>
      <c r="S777" s="10"/>
      <c r="T777" s="10"/>
    </row>
    <row r="778" spans="1:20" ht="15.75" customHeight="1">
      <c r="A778" s="10"/>
      <c r="B778" s="12"/>
      <c r="C778" s="10"/>
      <c r="D778" s="10"/>
      <c r="E778" s="10"/>
      <c r="F778" s="10"/>
      <c r="G778" s="10"/>
      <c r="H778" s="10"/>
      <c r="I778" s="10"/>
      <c r="J778" s="10"/>
      <c r="K778" s="10"/>
      <c r="L778" s="10"/>
      <c r="M778" s="10"/>
      <c r="N778" s="10"/>
      <c r="O778" s="10"/>
      <c r="P778" s="10"/>
      <c r="Q778" s="10">
        <f t="shared" si="1"/>
        <v>0</v>
      </c>
      <c r="R778" s="10"/>
      <c r="S778" s="10"/>
      <c r="T778" s="10"/>
    </row>
    <row r="779" spans="1:20" ht="15.75" customHeight="1">
      <c r="A779" s="10"/>
      <c r="B779" s="12"/>
      <c r="C779" s="10"/>
      <c r="D779" s="10"/>
      <c r="E779" s="10"/>
      <c r="F779" s="10"/>
      <c r="G779" s="10"/>
      <c r="H779" s="10"/>
      <c r="I779" s="10"/>
      <c r="J779" s="10"/>
      <c r="K779" s="10"/>
      <c r="L779" s="10"/>
      <c r="M779" s="10"/>
      <c r="N779" s="10"/>
      <c r="O779" s="10"/>
      <c r="P779" s="10"/>
      <c r="Q779" s="10">
        <f t="shared" si="1"/>
        <v>0</v>
      </c>
      <c r="R779" s="10"/>
      <c r="S779" s="10"/>
      <c r="T779" s="10"/>
    </row>
    <row r="780" spans="1:20" ht="15.75" customHeight="1">
      <c r="A780" s="10"/>
      <c r="B780" s="12"/>
      <c r="C780" s="10"/>
      <c r="D780" s="10"/>
      <c r="E780" s="10"/>
      <c r="F780" s="10"/>
      <c r="G780" s="10"/>
      <c r="H780" s="10"/>
      <c r="I780" s="10"/>
      <c r="J780" s="10"/>
      <c r="K780" s="10"/>
      <c r="L780" s="10"/>
      <c r="M780" s="10"/>
      <c r="N780" s="10"/>
      <c r="O780" s="10"/>
      <c r="P780" s="10"/>
      <c r="Q780" s="10">
        <f t="shared" si="1"/>
        <v>0</v>
      </c>
      <c r="R780" s="10"/>
      <c r="S780" s="10"/>
      <c r="T780" s="10"/>
    </row>
    <row r="781" spans="1:20" ht="15.75" customHeight="1">
      <c r="A781" s="10"/>
      <c r="B781" s="12"/>
      <c r="C781" s="10"/>
      <c r="D781" s="10"/>
      <c r="E781" s="10"/>
      <c r="F781" s="10"/>
      <c r="G781" s="10"/>
      <c r="H781" s="10"/>
      <c r="I781" s="10"/>
      <c r="J781" s="10"/>
      <c r="K781" s="10"/>
      <c r="L781" s="10"/>
      <c r="M781" s="10"/>
      <c r="N781" s="10"/>
      <c r="O781" s="10"/>
      <c r="P781" s="10"/>
      <c r="Q781" s="10">
        <f t="shared" si="1"/>
        <v>0</v>
      </c>
      <c r="R781" s="10"/>
      <c r="S781" s="10"/>
      <c r="T781" s="10"/>
    </row>
    <row r="782" spans="1:20" ht="15.75" customHeight="1">
      <c r="A782" s="10"/>
      <c r="B782" s="12"/>
      <c r="C782" s="10"/>
      <c r="D782" s="10"/>
      <c r="E782" s="10"/>
      <c r="F782" s="10"/>
      <c r="G782" s="10"/>
      <c r="H782" s="10"/>
      <c r="I782" s="10"/>
      <c r="J782" s="10"/>
      <c r="K782" s="10"/>
      <c r="L782" s="10"/>
      <c r="M782" s="10"/>
      <c r="N782" s="10"/>
      <c r="O782" s="10"/>
      <c r="P782" s="10"/>
      <c r="Q782" s="10">
        <f t="shared" si="1"/>
        <v>0</v>
      </c>
      <c r="R782" s="10"/>
      <c r="S782" s="10"/>
      <c r="T782" s="10"/>
    </row>
    <row r="783" spans="1:20" ht="15.75" customHeight="1">
      <c r="A783" s="10"/>
      <c r="B783" s="12"/>
      <c r="C783" s="10"/>
      <c r="D783" s="10"/>
      <c r="E783" s="10"/>
      <c r="F783" s="10"/>
      <c r="G783" s="10"/>
      <c r="H783" s="10"/>
      <c r="I783" s="10"/>
      <c r="J783" s="10"/>
      <c r="K783" s="10"/>
      <c r="L783" s="10"/>
      <c r="M783" s="10"/>
      <c r="N783" s="10"/>
      <c r="O783" s="10"/>
      <c r="P783" s="10"/>
      <c r="Q783" s="10">
        <f t="shared" si="1"/>
        <v>0</v>
      </c>
      <c r="R783" s="10"/>
      <c r="S783" s="10"/>
      <c r="T783" s="10"/>
    </row>
    <row r="784" spans="1:20" ht="15.75" customHeight="1">
      <c r="A784" s="10"/>
      <c r="B784" s="12"/>
      <c r="C784" s="10"/>
      <c r="D784" s="10"/>
      <c r="E784" s="10"/>
      <c r="F784" s="10"/>
      <c r="G784" s="10"/>
      <c r="H784" s="10"/>
      <c r="I784" s="10"/>
      <c r="J784" s="10"/>
      <c r="K784" s="10"/>
      <c r="L784" s="10"/>
      <c r="M784" s="10"/>
      <c r="N784" s="10"/>
      <c r="O784" s="10"/>
      <c r="P784" s="10"/>
      <c r="Q784" s="10">
        <f t="shared" si="1"/>
        <v>0</v>
      </c>
      <c r="R784" s="10"/>
      <c r="S784" s="10"/>
      <c r="T784" s="10"/>
    </row>
    <row r="785" spans="1:20" ht="15.75" customHeight="1">
      <c r="A785" s="10"/>
      <c r="B785" s="12"/>
      <c r="C785" s="10"/>
      <c r="D785" s="10"/>
      <c r="E785" s="10"/>
      <c r="F785" s="10"/>
      <c r="G785" s="10"/>
      <c r="H785" s="10"/>
      <c r="I785" s="10"/>
      <c r="J785" s="10"/>
      <c r="K785" s="10"/>
      <c r="L785" s="10"/>
      <c r="M785" s="10"/>
      <c r="N785" s="10"/>
      <c r="O785" s="10"/>
      <c r="P785" s="10"/>
      <c r="Q785" s="10">
        <f t="shared" si="1"/>
        <v>0</v>
      </c>
      <c r="R785" s="10"/>
      <c r="S785" s="10"/>
      <c r="T785" s="10"/>
    </row>
    <row r="786" spans="1:20" ht="15.75" customHeight="1">
      <c r="A786" s="10"/>
      <c r="B786" s="12"/>
      <c r="C786" s="10"/>
      <c r="D786" s="10"/>
      <c r="E786" s="10"/>
      <c r="F786" s="10"/>
      <c r="G786" s="10"/>
      <c r="H786" s="10"/>
      <c r="I786" s="10"/>
      <c r="J786" s="10"/>
      <c r="K786" s="10"/>
      <c r="L786" s="10"/>
      <c r="M786" s="10"/>
      <c r="N786" s="10"/>
      <c r="O786" s="10"/>
      <c r="P786" s="10"/>
      <c r="Q786" s="10">
        <f t="shared" si="1"/>
        <v>0</v>
      </c>
      <c r="R786" s="10"/>
      <c r="S786" s="10"/>
      <c r="T786" s="10"/>
    </row>
    <row r="787" spans="1:20" ht="15.75" customHeight="1">
      <c r="A787" s="10"/>
      <c r="B787" s="12"/>
      <c r="C787" s="10"/>
      <c r="D787" s="10"/>
      <c r="E787" s="10"/>
      <c r="F787" s="10"/>
      <c r="G787" s="10"/>
      <c r="H787" s="10"/>
      <c r="I787" s="10"/>
      <c r="J787" s="10"/>
      <c r="K787" s="10"/>
      <c r="L787" s="10"/>
      <c r="M787" s="10"/>
      <c r="N787" s="10"/>
      <c r="O787" s="10"/>
      <c r="P787" s="10"/>
      <c r="Q787" s="10">
        <f t="shared" si="1"/>
        <v>0</v>
      </c>
      <c r="R787" s="10"/>
      <c r="S787" s="10"/>
      <c r="T787" s="10"/>
    </row>
    <row r="788" spans="1:20" ht="15.75" customHeight="1">
      <c r="A788" s="10"/>
      <c r="B788" s="12"/>
      <c r="C788" s="10"/>
      <c r="D788" s="10"/>
      <c r="E788" s="10"/>
      <c r="F788" s="10"/>
      <c r="G788" s="10"/>
      <c r="H788" s="10"/>
      <c r="I788" s="10"/>
      <c r="J788" s="10"/>
      <c r="K788" s="10"/>
      <c r="L788" s="10"/>
      <c r="M788" s="10"/>
      <c r="N788" s="10"/>
      <c r="O788" s="10"/>
      <c r="P788" s="10"/>
      <c r="Q788" s="10">
        <f t="shared" si="1"/>
        <v>0</v>
      </c>
      <c r="R788" s="10"/>
      <c r="S788" s="10"/>
      <c r="T788" s="10"/>
    </row>
    <row r="789" spans="1:20" ht="15.75" customHeight="1">
      <c r="A789" s="10"/>
      <c r="B789" s="12"/>
      <c r="C789" s="10"/>
      <c r="D789" s="10"/>
      <c r="E789" s="10"/>
      <c r="F789" s="10"/>
      <c r="G789" s="10"/>
      <c r="H789" s="10"/>
      <c r="I789" s="10"/>
      <c r="J789" s="10"/>
      <c r="K789" s="10"/>
      <c r="L789" s="10"/>
      <c r="M789" s="10"/>
      <c r="N789" s="10"/>
      <c r="O789" s="10"/>
      <c r="P789" s="10"/>
      <c r="Q789" s="10">
        <f t="shared" si="1"/>
        <v>0</v>
      </c>
      <c r="R789" s="10"/>
      <c r="S789" s="10"/>
      <c r="T789" s="10"/>
    </row>
    <row r="790" spans="1:20" ht="15.75" customHeight="1">
      <c r="A790" s="10"/>
      <c r="B790" s="12"/>
      <c r="C790" s="10"/>
      <c r="D790" s="10"/>
      <c r="E790" s="10"/>
      <c r="F790" s="10"/>
      <c r="G790" s="10"/>
      <c r="H790" s="10"/>
      <c r="I790" s="10"/>
      <c r="J790" s="10"/>
      <c r="K790" s="10"/>
      <c r="L790" s="10"/>
      <c r="M790" s="10"/>
      <c r="N790" s="10"/>
      <c r="O790" s="10"/>
      <c r="P790" s="10"/>
      <c r="Q790" s="10">
        <f t="shared" si="1"/>
        <v>0</v>
      </c>
      <c r="R790" s="10"/>
      <c r="S790" s="10"/>
      <c r="T790" s="10"/>
    </row>
    <row r="791" spans="1:20" ht="15.75" customHeight="1">
      <c r="A791" s="10"/>
      <c r="B791" s="12"/>
      <c r="C791" s="10"/>
      <c r="D791" s="10"/>
      <c r="E791" s="10"/>
      <c r="F791" s="10"/>
      <c r="G791" s="10"/>
      <c r="H791" s="10"/>
      <c r="I791" s="10"/>
      <c r="J791" s="10"/>
      <c r="K791" s="10"/>
      <c r="L791" s="10"/>
      <c r="M791" s="10"/>
      <c r="N791" s="10"/>
      <c r="O791" s="10"/>
      <c r="P791" s="10"/>
      <c r="Q791" s="10">
        <f t="shared" si="1"/>
        <v>0</v>
      </c>
      <c r="R791" s="10"/>
      <c r="S791" s="10"/>
      <c r="T791" s="10"/>
    </row>
    <row r="792" spans="1:20" ht="15.75" customHeight="1">
      <c r="A792" s="10"/>
      <c r="B792" s="12"/>
      <c r="C792" s="10"/>
      <c r="D792" s="10"/>
      <c r="E792" s="10"/>
      <c r="F792" s="10"/>
      <c r="G792" s="10"/>
      <c r="H792" s="10"/>
      <c r="I792" s="10"/>
      <c r="J792" s="10"/>
      <c r="K792" s="10"/>
      <c r="L792" s="10"/>
      <c r="M792" s="10"/>
      <c r="N792" s="10"/>
      <c r="O792" s="10"/>
      <c r="P792" s="10"/>
      <c r="Q792" s="10">
        <f t="shared" si="1"/>
        <v>0</v>
      </c>
      <c r="R792" s="10"/>
      <c r="S792" s="10"/>
      <c r="T792" s="10"/>
    </row>
    <row r="793" spans="1:20" ht="15.75" customHeight="1">
      <c r="A793" s="10"/>
      <c r="B793" s="12"/>
      <c r="C793" s="10"/>
      <c r="D793" s="10"/>
      <c r="E793" s="10"/>
      <c r="F793" s="10"/>
      <c r="G793" s="10"/>
      <c r="H793" s="10"/>
      <c r="I793" s="10"/>
      <c r="J793" s="10"/>
      <c r="K793" s="10"/>
      <c r="L793" s="10"/>
      <c r="M793" s="10"/>
      <c r="N793" s="10"/>
      <c r="O793" s="10"/>
      <c r="P793" s="10"/>
      <c r="Q793" s="10">
        <f t="shared" si="1"/>
        <v>0</v>
      </c>
      <c r="R793" s="10"/>
      <c r="S793" s="10"/>
      <c r="T793" s="10"/>
    </row>
    <row r="794" spans="1:20" ht="15.75" customHeight="1">
      <c r="A794" s="10"/>
      <c r="B794" s="12"/>
      <c r="C794" s="10"/>
      <c r="D794" s="10"/>
      <c r="E794" s="10"/>
      <c r="F794" s="10"/>
      <c r="G794" s="10"/>
      <c r="H794" s="10"/>
      <c r="I794" s="10"/>
      <c r="J794" s="10"/>
      <c r="K794" s="10"/>
      <c r="L794" s="10"/>
      <c r="M794" s="10"/>
      <c r="N794" s="10"/>
      <c r="O794" s="10"/>
      <c r="P794" s="10"/>
      <c r="Q794" s="10">
        <f t="shared" si="1"/>
        <v>0</v>
      </c>
      <c r="R794" s="10"/>
      <c r="S794" s="10"/>
      <c r="T794" s="10"/>
    </row>
    <row r="795" spans="1:20" ht="15.75" customHeight="1">
      <c r="A795" s="10"/>
      <c r="B795" s="12"/>
      <c r="C795" s="10"/>
      <c r="D795" s="10"/>
      <c r="E795" s="10"/>
      <c r="F795" s="10"/>
      <c r="G795" s="10"/>
      <c r="H795" s="10"/>
      <c r="I795" s="10"/>
      <c r="J795" s="10"/>
      <c r="K795" s="10"/>
      <c r="L795" s="10"/>
      <c r="M795" s="10"/>
      <c r="N795" s="10"/>
      <c r="O795" s="10"/>
      <c r="P795" s="10"/>
      <c r="Q795" s="10">
        <f t="shared" si="1"/>
        <v>0</v>
      </c>
      <c r="R795" s="10"/>
      <c r="S795" s="10"/>
      <c r="T795" s="10"/>
    </row>
    <row r="796" spans="1:20" ht="15.75" customHeight="1">
      <c r="A796" s="10"/>
      <c r="B796" s="12"/>
      <c r="C796" s="10"/>
      <c r="D796" s="10"/>
      <c r="E796" s="10"/>
      <c r="F796" s="10"/>
      <c r="G796" s="10"/>
      <c r="H796" s="10"/>
      <c r="I796" s="10"/>
      <c r="J796" s="10"/>
      <c r="K796" s="10"/>
      <c r="L796" s="10"/>
      <c r="M796" s="10"/>
      <c r="N796" s="10"/>
      <c r="O796" s="10"/>
      <c r="P796" s="10"/>
      <c r="Q796" s="10">
        <f t="shared" si="1"/>
        <v>0</v>
      </c>
      <c r="R796" s="10"/>
      <c r="S796" s="10"/>
      <c r="T796" s="10"/>
    </row>
    <row r="797" spans="1:20" ht="15.75" customHeight="1">
      <c r="A797" s="10"/>
      <c r="B797" s="12"/>
      <c r="C797" s="10"/>
      <c r="D797" s="10"/>
      <c r="E797" s="10"/>
      <c r="F797" s="10"/>
      <c r="G797" s="10"/>
      <c r="H797" s="10"/>
      <c r="I797" s="10"/>
      <c r="J797" s="10"/>
      <c r="K797" s="10"/>
      <c r="L797" s="10"/>
      <c r="M797" s="10"/>
      <c r="N797" s="10"/>
      <c r="O797" s="10"/>
      <c r="P797" s="10"/>
      <c r="Q797" s="10">
        <f t="shared" si="1"/>
        <v>0</v>
      </c>
      <c r="R797" s="10"/>
      <c r="S797" s="10"/>
      <c r="T797" s="10"/>
    </row>
    <row r="798" spans="1:20" ht="15.75" customHeight="1">
      <c r="A798" s="10"/>
      <c r="B798" s="12"/>
      <c r="C798" s="10"/>
      <c r="D798" s="10"/>
      <c r="E798" s="10"/>
      <c r="F798" s="10"/>
      <c r="G798" s="10"/>
      <c r="H798" s="10"/>
      <c r="I798" s="10"/>
      <c r="J798" s="10"/>
      <c r="K798" s="10"/>
      <c r="L798" s="10"/>
      <c r="M798" s="10"/>
      <c r="N798" s="10"/>
      <c r="O798" s="10"/>
      <c r="P798" s="10"/>
      <c r="Q798" s="10">
        <f t="shared" si="1"/>
        <v>0</v>
      </c>
      <c r="R798" s="10"/>
      <c r="S798" s="10"/>
      <c r="T798" s="10"/>
    </row>
    <row r="799" spans="1:20" ht="15.75" customHeight="1">
      <c r="A799" s="10"/>
      <c r="B799" s="12"/>
      <c r="C799" s="10"/>
      <c r="D799" s="10"/>
      <c r="E799" s="10"/>
      <c r="F799" s="10"/>
      <c r="G799" s="10"/>
      <c r="H799" s="10"/>
      <c r="I799" s="10"/>
      <c r="J799" s="10"/>
      <c r="K799" s="10"/>
      <c r="L799" s="10"/>
      <c r="M799" s="10"/>
      <c r="N799" s="10"/>
      <c r="O799" s="10"/>
      <c r="P799" s="10"/>
      <c r="Q799" s="10">
        <f t="shared" si="1"/>
        <v>0</v>
      </c>
      <c r="R799" s="10"/>
      <c r="S799" s="10"/>
      <c r="T799" s="10"/>
    </row>
    <row r="800" spans="1:20" ht="15.75" customHeight="1">
      <c r="A800" s="10"/>
      <c r="B800" s="12"/>
      <c r="C800" s="10"/>
      <c r="D800" s="10"/>
      <c r="E800" s="10"/>
      <c r="F800" s="10"/>
      <c r="G800" s="10"/>
      <c r="H800" s="10"/>
      <c r="I800" s="10"/>
      <c r="J800" s="10"/>
      <c r="K800" s="10"/>
      <c r="L800" s="10"/>
      <c r="M800" s="10"/>
      <c r="N800" s="10"/>
      <c r="O800" s="10"/>
      <c r="P800" s="10"/>
      <c r="Q800" s="10">
        <f t="shared" si="1"/>
        <v>0</v>
      </c>
      <c r="R800" s="10"/>
      <c r="S800" s="10"/>
      <c r="T800" s="10"/>
    </row>
    <row r="801" spans="1:20" ht="15.75" customHeight="1">
      <c r="A801" s="10"/>
      <c r="B801" s="12"/>
      <c r="C801" s="10"/>
      <c r="D801" s="10"/>
      <c r="E801" s="10"/>
      <c r="F801" s="10"/>
      <c r="G801" s="10"/>
      <c r="H801" s="10"/>
      <c r="I801" s="10"/>
      <c r="J801" s="10"/>
      <c r="K801" s="10"/>
      <c r="L801" s="10"/>
      <c r="M801" s="10"/>
      <c r="N801" s="10"/>
      <c r="O801" s="10"/>
      <c r="P801" s="10"/>
      <c r="Q801" s="10">
        <f t="shared" si="1"/>
        <v>0</v>
      </c>
      <c r="R801" s="10"/>
      <c r="S801" s="10"/>
      <c r="T801" s="10"/>
    </row>
    <row r="802" spans="1:20" ht="15.75" customHeight="1">
      <c r="A802" s="10"/>
      <c r="B802" s="12"/>
      <c r="C802" s="10"/>
      <c r="D802" s="10"/>
      <c r="E802" s="10"/>
      <c r="F802" s="10"/>
      <c r="G802" s="10"/>
      <c r="H802" s="10"/>
      <c r="I802" s="10"/>
      <c r="J802" s="10"/>
      <c r="K802" s="10"/>
      <c r="L802" s="10"/>
      <c r="M802" s="10"/>
      <c r="N802" s="10"/>
      <c r="O802" s="10"/>
      <c r="P802" s="10"/>
      <c r="Q802" s="10">
        <f t="shared" si="1"/>
        <v>0</v>
      </c>
      <c r="R802" s="10"/>
      <c r="S802" s="10"/>
      <c r="T802" s="10"/>
    </row>
    <row r="803" spans="1:20" ht="15.75" customHeight="1">
      <c r="A803" s="10"/>
      <c r="B803" s="12"/>
      <c r="C803" s="10"/>
      <c r="D803" s="10"/>
      <c r="E803" s="10"/>
      <c r="F803" s="10"/>
      <c r="G803" s="10"/>
      <c r="H803" s="10"/>
      <c r="I803" s="10"/>
      <c r="J803" s="10"/>
      <c r="K803" s="10"/>
      <c r="L803" s="10"/>
      <c r="M803" s="10"/>
      <c r="N803" s="10"/>
      <c r="O803" s="10"/>
      <c r="P803" s="10"/>
      <c r="Q803" s="10">
        <f t="shared" si="1"/>
        <v>0</v>
      </c>
      <c r="R803" s="10"/>
      <c r="S803" s="10"/>
      <c r="T803" s="10"/>
    </row>
    <row r="804" spans="1:20" ht="15.75" customHeight="1">
      <c r="A804" s="10"/>
      <c r="B804" s="12"/>
      <c r="C804" s="10"/>
      <c r="D804" s="10"/>
      <c r="E804" s="10"/>
      <c r="F804" s="10"/>
      <c r="G804" s="10"/>
      <c r="H804" s="10"/>
      <c r="I804" s="10"/>
      <c r="J804" s="10"/>
      <c r="K804" s="10"/>
      <c r="L804" s="10"/>
      <c r="M804" s="10"/>
      <c r="N804" s="10"/>
      <c r="O804" s="10"/>
      <c r="P804" s="10"/>
      <c r="Q804" s="10">
        <f t="shared" si="1"/>
        <v>0</v>
      </c>
      <c r="R804" s="10"/>
      <c r="S804" s="10"/>
      <c r="T804" s="10"/>
    </row>
    <row r="805" spans="1:20" ht="15.75" customHeight="1">
      <c r="A805" s="10"/>
      <c r="B805" s="12"/>
      <c r="C805" s="10"/>
      <c r="D805" s="10"/>
      <c r="E805" s="10"/>
      <c r="F805" s="10"/>
      <c r="G805" s="10"/>
      <c r="H805" s="10"/>
      <c r="I805" s="10"/>
      <c r="J805" s="10"/>
      <c r="K805" s="10"/>
      <c r="L805" s="10"/>
      <c r="M805" s="10"/>
      <c r="N805" s="10"/>
      <c r="O805" s="10"/>
      <c r="P805" s="10"/>
      <c r="Q805" s="10">
        <f t="shared" si="1"/>
        <v>0</v>
      </c>
      <c r="R805" s="10"/>
      <c r="S805" s="10"/>
      <c r="T805" s="10"/>
    </row>
    <row r="806" spans="1:20" ht="15.75" customHeight="1">
      <c r="A806" s="10"/>
      <c r="B806" s="12"/>
      <c r="C806" s="10"/>
      <c r="D806" s="10"/>
      <c r="E806" s="10"/>
      <c r="F806" s="10"/>
      <c r="G806" s="10"/>
      <c r="H806" s="10"/>
      <c r="I806" s="10"/>
      <c r="J806" s="10"/>
      <c r="K806" s="10"/>
      <c r="L806" s="10"/>
      <c r="M806" s="10"/>
      <c r="N806" s="10"/>
      <c r="O806" s="10"/>
      <c r="P806" s="10"/>
      <c r="Q806" s="10">
        <f t="shared" si="1"/>
        <v>0</v>
      </c>
      <c r="R806" s="10"/>
      <c r="S806" s="10"/>
      <c r="T806" s="10"/>
    </row>
    <row r="807" spans="1:20" ht="15.75" customHeight="1">
      <c r="A807" s="10"/>
      <c r="B807" s="12"/>
      <c r="C807" s="10"/>
      <c r="D807" s="10"/>
      <c r="E807" s="10"/>
      <c r="F807" s="10"/>
      <c r="G807" s="10"/>
      <c r="H807" s="10"/>
      <c r="I807" s="10"/>
      <c r="J807" s="10"/>
      <c r="K807" s="10"/>
      <c r="L807" s="10"/>
      <c r="M807" s="10"/>
      <c r="N807" s="10"/>
      <c r="O807" s="10"/>
      <c r="P807" s="10"/>
      <c r="Q807" s="10">
        <f t="shared" si="1"/>
        <v>0</v>
      </c>
      <c r="R807" s="10"/>
      <c r="S807" s="10"/>
      <c r="T807" s="10"/>
    </row>
    <row r="808" spans="1:20" ht="15.75" customHeight="1">
      <c r="A808" s="10"/>
      <c r="B808" s="12"/>
      <c r="C808" s="10"/>
      <c r="D808" s="10"/>
      <c r="E808" s="10"/>
      <c r="F808" s="10"/>
      <c r="G808" s="10"/>
      <c r="H808" s="10"/>
      <c r="I808" s="10"/>
      <c r="J808" s="10"/>
      <c r="K808" s="10"/>
      <c r="L808" s="10"/>
      <c r="M808" s="10"/>
      <c r="N808" s="10"/>
      <c r="O808" s="10"/>
      <c r="P808" s="10"/>
      <c r="Q808" s="10">
        <f t="shared" si="1"/>
        <v>0</v>
      </c>
      <c r="R808" s="10"/>
      <c r="S808" s="10"/>
      <c r="T808" s="10"/>
    </row>
    <row r="809" spans="1:20" ht="15.75" customHeight="1">
      <c r="A809" s="10"/>
      <c r="B809" s="12"/>
      <c r="C809" s="10"/>
      <c r="D809" s="10"/>
      <c r="E809" s="10"/>
      <c r="F809" s="10"/>
      <c r="G809" s="10"/>
      <c r="H809" s="10"/>
      <c r="I809" s="10"/>
      <c r="J809" s="10"/>
      <c r="K809" s="10"/>
      <c r="L809" s="10"/>
      <c r="M809" s="10"/>
      <c r="N809" s="10"/>
      <c r="O809" s="10"/>
      <c r="P809" s="10"/>
      <c r="Q809" s="10">
        <f t="shared" si="1"/>
        <v>0</v>
      </c>
      <c r="R809" s="10"/>
      <c r="S809" s="10"/>
      <c r="T809" s="10"/>
    </row>
    <row r="810" spans="1:20" ht="15.75" customHeight="1">
      <c r="A810" s="10"/>
      <c r="B810" s="12"/>
      <c r="C810" s="10"/>
      <c r="D810" s="10"/>
      <c r="E810" s="10"/>
      <c r="F810" s="10"/>
      <c r="G810" s="10"/>
      <c r="H810" s="10"/>
      <c r="I810" s="10"/>
      <c r="J810" s="10"/>
      <c r="K810" s="10"/>
      <c r="L810" s="10"/>
      <c r="M810" s="10"/>
      <c r="N810" s="10"/>
      <c r="O810" s="10"/>
      <c r="P810" s="10"/>
      <c r="Q810" s="10">
        <f t="shared" si="1"/>
        <v>0</v>
      </c>
      <c r="R810" s="10"/>
      <c r="S810" s="10"/>
      <c r="T810" s="10"/>
    </row>
    <row r="811" spans="1:20" ht="15.75" customHeight="1">
      <c r="A811" s="10"/>
      <c r="B811" s="12"/>
      <c r="C811" s="10"/>
      <c r="D811" s="10"/>
      <c r="E811" s="10"/>
      <c r="F811" s="10"/>
      <c r="G811" s="10"/>
      <c r="H811" s="10"/>
      <c r="I811" s="10"/>
      <c r="J811" s="10"/>
      <c r="K811" s="10"/>
      <c r="L811" s="10"/>
      <c r="M811" s="10"/>
      <c r="N811" s="10"/>
      <c r="O811" s="10"/>
      <c r="P811" s="10"/>
      <c r="Q811" s="10">
        <f t="shared" si="1"/>
        <v>0</v>
      </c>
      <c r="R811" s="10"/>
      <c r="S811" s="10"/>
      <c r="T811" s="10"/>
    </row>
    <row r="812" spans="1:20" ht="15.75" customHeight="1">
      <c r="A812" s="10"/>
      <c r="B812" s="12"/>
      <c r="C812" s="10"/>
      <c r="D812" s="10"/>
      <c r="E812" s="10"/>
      <c r="F812" s="10"/>
      <c r="G812" s="10"/>
      <c r="H812" s="10"/>
      <c r="I812" s="10"/>
      <c r="J812" s="10"/>
      <c r="K812" s="10"/>
      <c r="L812" s="10"/>
      <c r="M812" s="10"/>
      <c r="N812" s="10"/>
      <c r="O812" s="10"/>
      <c r="P812" s="10"/>
      <c r="Q812" s="10">
        <f t="shared" si="1"/>
        <v>0</v>
      </c>
      <c r="R812" s="10"/>
      <c r="S812" s="10"/>
      <c r="T812" s="10"/>
    </row>
    <row r="813" spans="1:20" ht="15.75" customHeight="1">
      <c r="A813" s="10"/>
      <c r="B813" s="12"/>
      <c r="C813" s="10"/>
      <c r="D813" s="10"/>
      <c r="E813" s="10"/>
      <c r="F813" s="10"/>
      <c r="G813" s="10"/>
      <c r="H813" s="10"/>
      <c r="I813" s="10"/>
      <c r="J813" s="10"/>
      <c r="K813" s="10"/>
      <c r="L813" s="10"/>
      <c r="M813" s="10"/>
      <c r="N813" s="10"/>
      <c r="O813" s="10"/>
      <c r="P813" s="10"/>
      <c r="Q813" s="10">
        <f t="shared" si="1"/>
        <v>0</v>
      </c>
      <c r="R813" s="10"/>
      <c r="S813" s="10"/>
      <c r="T813" s="10"/>
    </row>
    <row r="814" spans="1:20" ht="15.75" customHeight="1">
      <c r="A814" s="10"/>
      <c r="B814" s="12"/>
      <c r="C814" s="10"/>
      <c r="D814" s="10"/>
      <c r="E814" s="10"/>
      <c r="F814" s="10"/>
      <c r="G814" s="10"/>
      <c r="H814" s="10"/>
      <c r="I814" s="10"/>
      <c r="J814" s="10"/>
      <c r="K814" s="10"/>
      <c r="L814" s="10"/>
      <c r="M814" s="10"/>
      <c r="N814" s="10"/>
      <c r="O814" s="10"/>
      <c r="P814" s="10"/>
      <c r="Q814" s="10">
        <f t="shared" si="1"/>
        <v>0</v>
      </c>
      <c r="R814" s="10"/>
      <c r="S814" s="10"/>
      <c r="T814" s="10"/>
    </row>
    <row r="815" spans="1:20" ht="15.75" customHeight="1">
      <c r="A815" s="10"/>
      <c r="B815" s="12"/>
      <c r="C815" s="10"/>
      <c r="D815" s="10"/>
      <c r="E815" s="10"/>
      <c r="F815" s="10"/>
      <c r="G815" s="10"/>
      <c r="H815" s="10"/>
      <c r="I815" s="10"/>
      <c r="J815" s="10"/>
      <c r="K815" s="10"/>
      <c r="L815" s="10"/>
      <c r="M815" s="10"/>
      <c r="N815" s="10"/>
      <c r="O815" s="10"/>
      <c r="P815" s="10"/>
      <c r="Q815" s="10">
        <f t="shared" si="1"/>
        <v>0</v>
      </c>
      <c r="R815" s="10"/>
      <c r="S815" s="10"/>
      <c r="T815" s="10"/>
    </row>
    <row r="816" spans="1:20" ht="15.75" customHeight="1">
      <c r="A816" s="10"/>
      <c r="B816" s="12"/>
      <c r="C816" s="10"/>
      <c r="D816" s="10"/>
      <c r="E816" s="10"/>
      <c r="F816" s="10"/>
      <c r="G816" s="10"/>
      <c r="H816" s="10"/>
      <c r="I816" s="10"/>
      <c r="J816" s="10"/>
      <c r="K816" s="10"/>
      <c r="L816" s="10"/>
      <c r="M816" s="10"/>
      <c r="N816" s="10"/>
      <c r="O816" s="10"/>
      <c r="P816" s="10"/>
      <c r="Q816" s="10">
        <f t="shared" si="1"/>
        <v>0</v>
      </c>
      <c r="R816" s="10"/>
      <c r="S816" s="10"/>
      <c r="T816" s="10"/>
    </row>
    <row r="817" spans="1:20" ht="15.75" customHeight="1">
      <c r="A817" s="10"/>
      <c r="B817" s="12"/>
      <c r="C817" s="10"/>
      <c r="D817" s="10"/>
      <c r="E817" s="10"/>
      <c r="F817" s="10"/>
      <c r="G817" s="10"/>
      <c r="H817" s="10"/>
      <c r="I817" s="10"/>
      <c r="J817" s="10"/>
      <c r="K817" s="10"/>
      <c r="L817" s="10"/>
      <c r="M817" s="10"/>
      <c r="N817" s="10"/>
      <c r="O817" s="10"/>
      <c r="P817" s="10"/>
      <c r="Q817" s="10">
        <f t="shared" si="1"/>
        <v>0</v>
      </c>
      <c r="R817" s="10"/>
      <c r="S817" s="10"/>
      <c r="T817" s="10"/>
    </row>
    <row r="818" spans="1:20" ht="15.75" customHeight="1">
      <c r="A818" s="10"/>
      <c r="B818" s="12"/>
      <c r="C818" s="10"/>
      <c r="D818" s="10"/>
      <c r="E818" s="10"/>
      <c r="F818" s="10"/>
      <c r="G818" s="10"/>
      <c r="H818" s="10"/>
      <c r="I818" s="10"/>
      <c r="J818" s="10"/>
      <c r="K818" s="10"/>
      <c r="L818" s="10"/>
      <c r="M818" s="10"/>
      <c r="N818" s="10"/>
      <c r="O818" s="10"/>
      <c r="P818" s="10"/>
      <c r="Q818" s="10">
        <f t="shared" si="1"/>
        <v>0</v>
      </c>
      <c r="R818" s="10"/>
      <c r="S818" s="10"/>
      <c r="T818" s="10"/>
    </row>
    <row r="819" spans="1:20" ht="15.75" customHeight="1">
      <c r="A819" s="10"/>
      <c r="B819" s="12"/>
      <c r="C819" s="10"/>
      <c r="D819" s="10"/>
      <c r="E819" s="10"/>
      <c r="F819" s="10"/>
      <c r="G819" s="10"/>
      <c r="H819" s="10"/>
      <c r="I819" s="10"/>
      <c r="J819" s="10"/>
      <c r="K819" s="10"/>
      <c r="L819" s="10"/>
      <c r="M819" s="10"/>
      <c r="N819" s="10"/>
      <c r="O819" s="10"/>
      <c r="P819" s="10"/>
      <c r="Q819" s="10">
        <f t="shared" si="1"/>
        <v>0</v>
      </c>
      <c r="R819" s="10"/>
      <c r="S819" s="10"/>
      <c r="T819" s="10"/>
    </row>
    <row r="820" spans="1:20" ht="15.75" customHeight="1">
      <c r="A820" s="10"/>
      <c r="B820" s="12"/>
      <c r="C820" s="10"/>
      <c r="D820" s="10"/>
      <c r="E820" s="10"/>
      <c r="F820" s="10"/>
      <c r="G820" s="10"/>
      <c r="H820" s="10"/>
      <c r="I820" s="10"/>
      <c r="J820" s="10"/>
      <c r="K820" s="10"/>
      <c r="L820" s="10"/>
      <c r="M820" s="10"/>
      <c r="N820" s="10"/>
      <c r="O820" s="10"/>
      <c r="P820" s="10"/>
      <c r="Q820" s="10">
        <f t="shared" si="1"/>
        <v>0</v>
      </c>
      <c r="R820" s="10"/>
      <c r="S820" s="10"/>
      <c r="T820" s="10"/>
    </row>
    <row r="821" spans="1:20" ht="15.75" customHeight="1">
      <c r="A821" s="10"/>
      <c r="B821" s="12"/>
      <c r="C821" s="10"/>
      <c r="D821" s="10"/>
      <c r="E821" s="10"/>
      <c r="F821" s="10"/>
      <c r="G821" s="10"/>
      <c r="H821" s="10"/>
      <c r="I821" s="10"/>
      <c r="J821" s="10"/>
      <c r="K821" s="10"/>
      <c r="L821" s="10"/>
      <c r="M821" s="10"/>
      <c r="N821" s="10"/>
      <c r="O821" s="10"/>
      <c r="P821" s="10"/>
      <c r="Q821" s="10">
        <f t="shared" si="1"/>
        <v>0</v>
      </c>
      <c r="R821" s="10"/>
      <c r="S821" s="10"/>
      <c r="T821" s="10"/>
    </row>
    <row r="822" spans="1:20" ht="15.75" customHeight="1">
      <c r="A822" s="10"/>
      <c r="B822" s="12"/>
      <c r="C822" s="10"/>
      <c r="D822" s="10"/>
      <c r="E822" s="10"/>
      <c r="F822" s="10"/>
      <c r="G822" s="10"/>
      <c r="H822" s="10"/>
      <c r="I822" s="10"/>
      <c r="J822" s="10"/>
      <c r="K822" s="10"/>
      <c r="L822" s="10"/>
      <c r="M822" s="10"/>
      <c r="N822" s="10"/>
      <c r="O822" s="10"/>
      <c r="P822" s="10"/>
      <c r="Q822" s="10">
        <f t="shared" si="1"/>
        <v>0</v>
      </c>
      <c r="R822" s="10"/>
      <c r="S822" s="10"/>
      <c r="T822" s="10"/>
    </row>
    <row r="823" spans="1:20" ht="15.75" customHeight="1">
      <c r="A823" s="10"/>
      <c r="B823" s="12"/>
      <c r="C823" s="10"/>
      <c r="D823" s="10"/>
      <c r="E823" s="10"/>
      <c r="F823" s="10"/>
      <c r="G823" s="10"/>
      <c r="H823" s="10"/>
      <c r="I823" s="10"/>
      <c r="J823" s="10"/>
      <c r="K823" s="10"/>
      <c r="L823" s="10"/>
      <c r="M823" s="10"/>
      <c r="N823" s="10"/>
      <c r="O823" s="10"/>
      <c r="P823" s="10"/>
      <c r="Q823" s="10">
        <f t="shared" si="1"/>
        <v>0</v>
      </c>
      <c r="R823" s="10"/>
      <c r="S823" s="10"/>
      <c r="T823" s="10"/>
    </row>
    <row r="824" spans="1:20" ht="15.75" customHeight="1">
      <c r="A824" s="10"/>
      <c r="B824" s="12"/>
      <c r="C824" s="10"/>
      <c r="D824" s="10"/>
      <c r="E824" s="10"/>
      <c r="F824" s="10"/>
      <c r="G824" s="10"/>
      <c r="H824" s="10"/>
      <c r="I824" s="10"/>
      <c r="J824" s="10"/>
      <c r="K824" s="10"/>
      <c r="L824" s="10"/>
      <c r="M824" s="10"/>
      <c r="N824" s="10"/>
      <c r="O824" s="10"/>
      <c r="P824" s="10"/>
      <c r="Q824" s="10">
        <f t="shared" si="1"/>
        <v>0</v>
      </c>
      <c r="R824" s="10"/>
      <c r="S824" s="10"/>
      <c r="T824" s="10"/>
    </row>
    <row r="825" spans="1:20" ht="15.75" customHeight="1">
      <c r="A825" s="10"/>
      <c r="B825" s="12"/>
      <c r="C825" s="10"/>
      <c r="D825" s="10"/>
      <c r="E825" s="10"/>
      <c r="F825" s="10"/>
      <c r="G825" s="10"/>
      <c r="H825" s="10"/>
      <c r="I825" s="10"/>
      <c r="J825" s="10"/>
      <c r="K825" s="10"/>
      <c r="L825" s="10"/>
      <c r="M825" s="10"/>
      <c r="N825" s="10"/>
      <c r="O825" s="10"/>
      <c r="P825" s="10"/>
      <c r="Q825" s="10">
        <f t="shared" si="1"/>
        <v>0</v>
      </c>
      <c r="R825" s="10"/>
      <c r="S825" s="10"/>
      <c r="T825" s="10"/>
    </row>
    <row r="826" spans="1:20" ht="15.75" customHeight="1">
      <c r="A826" s="10"/>
      <c r="B826" s="12"/>
      <c r="C826" s="10"/>
      <c r="D826" s="10"/>
      <c r="E826" s="10"/>
      <c r="F826" s="10"/>
      <c r="G826" s="10"/>
      <c r="H826" s="10"/>
      <c r="I826" s="10"/>
      <c r="J826" s="10"/>
      <c r="K826" s="10"/>
      <c r="L826" s="10"/>
      <c r="M826" s="10"/>
      <c r="N826" s="10"/>
      <c r="O826" s="10"/>
      <c r="P826" s="10"/>
      <c r="Q826" s="10">
        <f t="shared" si="1"/>
        <v>0</v>
      </c>
      <c r="R826" s="10"/>
      <c r="S826" s="10"/>
      <c r="T826" s="10"/>
    </row>
    <row r="827" spans="1:20" ht="15.75" customHeight="1">
      <c r="A827" s="10"/>
      <c r="B827" s="12"/>
      <c r="C827" s="10"/>
      <c r="D827" s="10"/>
      <c r="E827" s="10"/>
      <c r="F827" s="10"/>
      <c r="G827" s="10"/>
      <c r="H827" s="10"/>
      <c r="I827" s="10"/>
      <c r="J827" s="10"/>
      <c r="K827" s="10"/>
      <c r="L827" s="10"/>
      <c r="M827" s="10"/>
      <c r="N827" s="10"/>
      <c r="O827" s="10"/>
      <c r="P827" s="10"/>
      <c r="Q827" s="10">
        <f t="shared" si="1"/>
        <v>0</v>
      </c>
      <c r="R827" s="10"/>
      <c r="S827" s="10"/>
      <c r="T827" s="10"/>
    </row>
    <row r="828" spans="1:20" ht="15.75" customHeight="1">
      <c r="A828" s="10"/>
      <c r="B828" s="12"/>
      <c r="C828" s="10"/>
      <c r="D828" s="10"/>
      <c r="E828" s="10"/>
      <c r="F828" s="10"/>
      <c r="G828" s="10"/>
      <c r="H828" s="10"/>
      <c r="I828" s="10"/>
      <c r="J828" s="10"/>
      <c r="K828" s="10"/>
      <c r="L828" s="10"/>
      <c r="M828" s="10"/>
      <c r="N828" s="10"/>
      <c r="O828" s="10"/>
      <c r="P828" s="10"/>
      <c r="Q828" s="10">
        <f t="shared" si="1"/>
        <v>0</v>
      </c>
      <c r="R828" s="10"/>
      <c r="S828" s="10"/>
      <c r="T828" s="10"/>
    </row>
    <row r="829" spans="1:20" ht="15.75" customHeight="1">
      <c r="A829" s="10"/>
      <c r="B829" s="12"/>
      <c r="C829" s="10"/>
      <c r="D829" s="10"/>
      <c r="E829" s="10"/>
      <c r="F829" s="10"/>
      <c r="G829" s="10"/>
      <c r="H829" s="10"/>
      <c r="I829" s="10"/>
      <c r="J829" s="10"/>
      <c r="K829" s="10"/>
      <c r="L829" s="10"/>
      <c r="M829" s="10"/>
      <c r="N829" s="10"/>
      <c r="O829" s="10"/>
      <c r="P829" s="10"/>
      <c r="Q829" s="10">
        <f t="shared" si="1"/>
        <v>0</v>
      </c>
      <c r="R829" s="10"/>
      <c r="S829" s="10"/>
      <c r="T829" s="10"/>
    </row>
    <row r="830" spans="1:20" ht="15.75" customHeight="1">
      <c r="A830" s="10"/>
      <c r="B830" s="12"/>
      <c r="C830" s="10"/>
      <c r="D830" s="10"/>
      <c r="E830" s="10"/>
      <c r="F830" s="10"/>
      <c r="G830" s="10"/>
      <c r="H830" s="10"/>
      <c r="I830" s="10"/>
      <c r="J830" s="10"/>
      <c r="K830" s="10"/>
      <c r="L830" s="10"/>
      <c r="M830" s="10"/>
      <c r="N830" s="10"/>
      <c r="O830" s="10"/>
      <c r="P830" s="10"/>
      <c r="Q830" s="10">
        <f t="shared" si="1"/>
        <v>0</v>
      </c>
      <c r="R830" s="10"/>
      <c r="S830" s="10"/>
      <c r="T830" s="10"/>
    </row>
    <row r="831" spans="1:20" ht="15.75" customHeight="1">
      <c r="A831" s="10"/>
      <c r="B831" s="12"/>
      <c r="C831" s="10"/>
      <c r="D831" s="10"/>
      <c r="E831" s="10"/>
      <c r="F831" s="10"/>
      <c r="G831" s="10"/>
      <c r="H831" s="10"/>
      <c r="I831" s="10"/>
      <c r="J831" s="10"/>
      <c r="K831" s="10"/>
      <c r="L831" s="10"/>
      <c r="M831" s="10"/>
      <c r="N831" s="10"/>
      <c r="O831" s="10"/>
      <c r="P831" s="10"/>
      <c r="Q831" s="10">
        <f t="shared" si="1"/>
        <v>0</v>
      </c>
      <c r="R831" s="10"/>
      <c r="S831" s="10"/>
      <c r="T831" s="10"/>
    </row>
    <row r="832" spans="1:20" ht="15.75" customHeight="1">
      <c r="A832" s="10"/>
      <c r="B832" s="12"/>
      <c r="C832" s="10"/>
      <c r="D832" s="10"/>
      <c r="E832" s="10"/>
      <c r="F832" s="10"/>
      <c r="G832" s="10"/>
      <c r="H832" s="10"/>
      <c r="I832" s="10"/>
      <c r="J832" s="10"/>
      <c r="K832" s="10"/>
      <c r="L832" s="10"/>
      <c r="M832" s="10"/>
      <c r="N832" s="10"/>
      <c r="O832" s="10"/>
      <c r="P832" s="10"/>
      <c r="Q832" s="10">
        <f t="shared" si="1"/>
        <v>0</v>
      </c>
      <c r="R832" s="10"/>
      <c r="S832" s="10"/>
      <c r="T832" s="10"/>
    </row>
    <row r="833" spans="1:20" ht="15.75" customHeight="1">
      <c r="A833" s="10"/>
      <c r="B833" s="12"/>
      <c r="C833" s="10"/>
      <c r="D833" s="10"/>
      <c r="E833" s="10"/>
      <c r="F833" s="10"/>
      <c r="G833" s="10"/>
      <c r="H833" s="10"/>
      <c r="I833" s="10"/>
      <c r="J833" s="10"/>
      <c r="K833" s="10"/>
      <c r="L833" s="10"/>
      <c r="M833" s="10"/>
      <c r="N833" s="10"/>
      <c r="O833" s="10"/>
      <c r="P833" s="10"/>
      <c r="Q833" s="10">
        <f t="shared" si="1"/>
        <v>0</v>
      </c>
      <c r="R833" s="10"/>
      <c r="S833" s="10"/>
      <c r="T833" s="10"/>
    </row>
    <row r="834" spans="1:20" ht="15.75" customHeight="1">
      <c r="A834" s="10"/>
      <c r="B834" s="12"/>
      <c r="C834" s="10"/>
      <c r="D834" s="10"/>
      <c r="E834" s="10"/>
      <c r="F834" s="10"/>
      <c r="G834" s="10"/>
      <c r="H834" s="10"/>
      <c r="I834" s="10"/>
      <c r="J834" s="10"/>
      <c r="K834" s="10"/>
      <c r="L834" s="10"/>
      <c r="M834" s="10"/>
      <c r="N834" s="10"/>
      <c r="O834" s="10"/>
      <c r="P834" s="10"/>
      <c r="Q834" s="10">
        <f t="shared" si="1"/>
        <v>0</v>
      </c>
      <c r="R834" s="10"/>
      <c r="S834" s="10"/>
      <c r="T834" s="10"/>
    </row>
    <row r="835" spans="1:20" ht="15.75" customHeight="1">
      <c r="A835" s="10"/>
      <c r="B835" s="12"/>
      <c r="C835" s="10"/>
      <c r="D835" s="10"/>
      <c r="E835" s="10"/>
      <c r="F835" s="10"/>
      <c r="G835" s="10"/>
      <c r="H835" s="10"/>
      <c r="I835" s="10"/>
      <c r="J835" s="10"/>
      <c r="K835" s="10"/>
      <c r="L835" s="10"/>
      <c r="M835" s="10"/>
      <c r="N835" s="10"/>
      <c r="O835" s="10"/>
      <c r="P835" s="10"/>
      <c r="Q835" s="10">
        <f t="shared" si="1"/>
        <v>0</v>
      </c>
      <c r="R835" s="10"/>
      <c r="S835" s="10"/>
      <c r="T835" s="10"/>
    </row>
    <row r="836" spans="1:20" ht="15.75" customHeight="1">
      <c r="A836" s="10"/>
      <c r="B836" s="12"/>
      <c r="C836" s="10"/>
      <c r="D836" s="10"/>
      <c r="E836" s="10"/>
      <c r="F836" s="10"/>
      <c r="G836" s="10"/>
      <c r="H836" s="10"/>
      <c r="I836" s="10"/>
      <c r="J836" s="10"/>
      <c r="K836" s="10"/>
      <c r="L836" s="10"/>
      <c r="M836" s="10"/>
      <c r="N836" s="10"/>
      <c r="O836" s="10"/>
      <c r="P836" s="10"/>
      <c r="Q836" s="10">
        <f t="shared" si="1"/>
        <v>0</v>
      </c>
      <c r="R836" s="10"/>
      <c r="S836" s="10"/>
      <c r="T836" s="10"/>
    </row>
    <row r="837" spans="1:20" ht="15.75" customHeight="1">
      <c r="A837" s="10"/>
      <c r="B837" s="12"/>
      <c r="C837" s="10"/>
      <c r="D837" s="10"/>
      <c r="E837" s="10"/>
      <c r="F837" s="10"/>
      <c r="G837" s="10"/>
      <c r="H837" s="10"/>
      <c r="I837" s="10"/>
      <c r="J837" s="10"/>
      <c r="K837" s="10"/>
      <c r="L837" s="10"/>
      <c r="M837" s="10"/>
      <c r="N837" s="10"/>
      <c r="O837" s="10"/>
      <c r="P837" s="10"/>
      <c r="Q837" s="10">
        <f t="shared" si="1"/>
        <v>0</v>
      </c>
      <c r="R837" s="10"/>
      <c r="S837" s="10"/>
      <c r="T837" s="10"/>
    </row>
    <row r="838" spans="1:20" ht="15.75" customHeight="1">
      <c r="A838" s="10"/>
      <c r="B838" s="12"/>
      <c r="C838" s="10"/>
      <c r="D838" s="10"/>
      <c r="E838" s="10"/>
      <c r="F838" s="10"/>
      <c r="G838" s="10"/>
      <c r="H838" s="10"/>
      <c r="I838" s="10"/>
      <c r="J838" s="10"/>
      <c r="K838" s="10"/>
      <c r="L838" s="10"/>
      <c r="M838" s="10"/>
      <c r="N838" s="10"/>
      <c r="O838" s="10"/>
      <c r="P838" s="10"/>
      <c r="Q838" s="10">
        <f t="shared" si="1"/>
        <v>0</v>
      </c>
      <c r="R838" s="10"/>
      <c r="S838" s="10"/>
      <c r="T838" s="10"/>
    </row>
    <row r="839" spans="1:20" ht="15.75" customHeight="1">
      <c r="A839" s="10"/>
      <c r="B839" s="12"/>
      <c r="C839" s="10"/>
      <c r="D839" s="10"/>
      <c r="E839" s="10"/>
      <c r="F839" s="10"/>
      <c r="G839" s="10"/>
      <c r="H839" s="10"/>
      <c r="I839" s="10"/>
      <c r="J839" s="10"/>
      <c r="K839" s="10"/>
      <c r="L839" s="10"/>
      <c r="M839" s="10"/>
      <c r="N839" s="10"/>
      <c r="O839" s="10"/>
      <c r="P839" s="10"/>
      <c r="Q839" s="10">
        <f t="shared" si="1"/>
        <v>0</v>
      </c>
      <c r="R839" s="10"/>
      <c r="S839" s="10"/>
      <c r="T839" s="10"/>
    </row>
    <row r="840" spans="1:20" ht="15.75" customHeight="1">
      <c r="A840" s="10"/>
      <c r="B840" s="12"/>
      <c r="C840" s="10"/>
      <c r="D840" s="10"/>
      <c r="E840" s="10"/>
      <c r="F840" s="10"/>
      <c r="G840" s="10"/>
      <c r="H840" s="10"/>
      <c r="I840" s="10"/>
      <c r="J840" s="10"/>
      <c r="K840" s="10"/>
      <c r="L840" s="10"/>
      <c r="M840" s="10"/>
      <c r="N840" s="10"/>
      <c r="O840" s="10"/>
      <c r="P840" s="10"/>
      <c r="Q840" s="10">
        <f t="shared" si="1"/>
        <v>0</v>
      </c>
      <c r="R840" s="10"/>
      <c r="S840" s="10"/>
      <c r="T840" s="10"/>
    </row>
    <row r="841" spans="1:20" ht="15.75" customHeight="1">
      <c r="A841" s="10"/>
      <c r="B841" s="12"/>
      <c r="C841" s="10"/>
      <c r="D841" s="10"/>
      <c r="E841" s="10"/>
      <c r="F841" s="10"/>
      <c r="G841" s="10"/>
      <c r="H841" s="10"/>
      <c r="I841" s="10"/>
      <c r="J841" s="10"/>
      <c r="K841" s="10"/>
      <c r="L841" s="10"/>
      <c r="M841" s="10"/>
      <c r="N841" s="10"/>
      <c r="O841" s="10"/>
      <c r="P841" s="10"/>
      <c r="Q841" s="10">
        <f t="shared" si="1"/>
        <v>0</v>
      </c>
      <c r="R841" s="10"/>
      <c r="S841" s="10"/>
      <c r="T841" s="10"/>
    </row>
    <row r="842" spans="1:20" ht="15.75" customHeight="1">
      <c r="A842" s="10"/>
      <c r="B842" s="12"/>
      <c r="C842" s="10"/>
      <c r="D842" s="10"/>
      <c r="E842" s="10"/>
      <c r="F842" s="10"/>
      <c r="G842" s="10"/>
      <c r="H842" s="10"/>
      <c r="I842" s="10"/>
      <c r="J842" s="10"/>
      <c r="K842" s="10"/>
      <c r="L842" s="10"/>
      <c r="M842" s="10"/>
      <c r="N842" s="10"/>
      <c r="O842" s="10"/>
      <c r="P842" s="10"/>
      <c r="Q842" s="10">
        <f t="shared" si="1"/>
        <v>0</v>
      </c>
      <c r="R842" s="10"/>
      <c r="S842" s="10"/>
      <c r="T842" s="10"/>
    </row>
    <row r="843" spans="1:20" ht="15.75" customHeight="1">
      <c r="A843" s="10"/>
      <c r="B843" s="12"/>
      <c r="C843" s="10"/>
      <c r="D843" s="10"/>
      <c r="E843" s="10"/>
      <c r="F843" s="10"/>
      <c r="G843" s="10"/>
      <c r="H843" s="10"/>
      <c r="I843" s="10"/>
      <c r="J843" s="10"/>
      <c r="K843" s="10"/>
      <c r="L843" s="10"/>
      <c r="M843" s="10"/>
      <c r="N843" s="10"/>
      <c r="O843" s="10"/>
      <c r="P843" s="10"/>
      <c r="Q843" s="10">
        <f t="shared" si="1"/>
        <v>0</v>
      </c>
      <c r="R843" s="10"/>
      <c r="S843" s="10"/>
      <c r="T843" s="10"/>
    </row>
    <row r="844" spans="1:20" ht="15.75" customHeight="1">
      <c r="A844" s="10"/>
      <c r="B844" s="12"/>
      <c r="C844" s="10"/>
      <c r="D844" s="10"/>
      <c r="E844" s="10"/>
      <c r="F844" s="10"/>
      <c r="G844" s="10"/>
      <c r="H844" s="10"/>
      <c r="I844" s="10"/>
      <c r="J844" s="10"/>
      <c r="K844" s="10"/>
      <c r="L844" s="10"/>
      <c r="M844" s="10"/>
      <c r="N844" s="10"/>
      <c r="O844" s="10"/>
      <c r="P844" s="10"/>
      <c r="Q844" s="10">
        <f t="shared" si="1"/>
        <v>0</v>
      </c>
      <c r="R844" s="10"/>
      <c r="S844" s="10"/>
      <c r="T844" s="10"/>
    </row>
    <row r="845" spans="1:20" ht="15.75" customHeight="1">
      <c r="A845" s="10"/>
      <c r="B845" s="12"/>
      <c r="C845" s="10"/>
      <c r="D845" s="10"/>
      <c r="E845" s="10"/>
      <c r="F845" s="10"/>
      <c r="G845" s="10"/>
      <c r="H845" s="10"/>
      <c r="I845" s="10"/>
      <c r="J845" s="10"/>
      <c r="K845" s="10"/>
      <c r="L845" s="10"/>
      <c r="M845" s="10"/>
      <c r="N845" s="10"/>
      <c r="O845" s="10"/>
      <c r="P845" s="10"/>
      <c r="Q845" s="10">
        <f t="shared" si="1"/>
        <v>0</v>
      </c>
      <c r="R845" s="10"/>
      <c r="S845" s="10"/>
      <c r="T845" s="10"/>
    </row>
    <row r="846" spans="1:20" ht="15.75" customHeight="1">
      <c r="A846" s="10"/>
      <c r="B846" s="12"/>
      <c r="C846" s="10"/>
      <c r="D846" s="10"/>
      <c r="E846" s="10"/>
      <c r="F846" s="10"/>
      <c r="G846" s="10"/>
      <c r="H846" s="10"/>
      <c r="I846" s="10"/>
      <c r="J846" s="10"/>
      <c r="K846" s="10"/>
      <c r="L846" s="10"/>
      <c r="M846" s="10"/>
      <c r="N846" s="10"/>
      <c r="O846" s="10"/>
      <c r="P846" s="10"/>
      <c r="Q846" s="10">
        <f t="shared" si="1"/>
        <v>0</v>
      </c>
      <c r="R846" s="10"/>
      <c r="S846" s="10"/>
      <c r="T846" s="10"/>
    </row>
    <row r="847" spans="1:20" ht="15.75" customHeight="1">
      <c r="A847" s="10"/>
      <c r="B847" s="12"/>
      <c r="C847" s="10"/>
      <c r="D847" s="10"/>
      <c r="E847" s="10"/>
      <c r="F847" s="10"/>
      <c r="G847" s="10"/>
      <c r="H847" s="10"/>
      <c r="I847" s="10"/>
      <c r="J847" s="10"/>
      <c r="K847" s="10"/>
      <c r="L847" s="10"/>
      <c r="M847" s="10"/>
      <c r="N847" s="10"/>
      <c r="O847" s="10"/>
      <c r="P847" s="10"/>
      <c r="Q847" s="10">
        <f t="shared" si="1"/>
        <v>0</v>
      </c>
      <c r="R847" s="10"/>
      <c r="S847" s="10"/>
      <c r="T847" s="10"/>
    </row>
    <row r="848" spans="1:20" ht="15.75" customHeight="1">
      <c r="A848" s="10"/>
      <c r="B848" s="12"/>
      <c r="C848" s="10"/>
      <c r="D848" s="10"/>
      <c r="E848" s="10"/>
      <c r="F848" s="10"/>
      <c r="G848" s="10"/>
      <c r="H848" s="10"/>
      <c r="I848" s="10"/>
      <c r="J848" s="10"/>
      <c r="K848" s="10"/>
      <c r="L848" s="10"/>
      <c r="M848" s="10"/>
      <c r="N848" s="10"/>
      <c r="O848" s="10"/>
      <c r="P848" s="10"/>
      <c r="Q848" s="10">
        <f t="shared" si="1"/>
        <v>0</v>
      </c>
      <c r="R848" s="10"/>
      <c r="S848" s="10"/>
      <c r="T848" s="10"/>
    </row>
    <row r="849" spans="1:20" ht="15.75" customHeight="1">
      <c r="A849" s="10"/>
      <c r="B849" s="12"/>
      <c r="C849" s="10"/>
      <c r="D849" s="10"/>
      <c r="E849" s="10"/>
      <c r="F849" s="10"/>
      <c r="G849" s="10"/>
      <c r="H849" s="10"/>
      <c r="I849" s="10"/>
      <c r="J849" s="10"/>
      <c r="K849" s="10"/>
      <c r="L849" s="10"/>
      <c r="M849" s="10"/>
      <c r="N849" s="10"/>
      <c r="O849" s="10"/>
      <c r="P849" s="10"/>
      <c r="Q849" s="10">
        <f t="shared" si="1"/>
        <v>0</v>
      </c>
      <c r="R849" s="10"/>
      <c r="S849" s="10"/>
      <c r="T849" s="10"/>
    </row>
    <row r="850" spans="1:20" ht="15.75" customHeight="1">
      <c r="A850" s="10"/>
      <c r="B850" s="12"/>
      <c r="C850" s="10"/>
      <c r="D850" s="10"/>
      <c r="E850" s="10"/>
      <c r="F850" s="10"/>
      <c r="G850" s="10"/>
      <c r="H850" s="10"/>
      <c r="I850" s="10"/>
      <c r="J850" s="10"/>
      <c r="K850" s="10"/>
      <c r="L850" s="10"/>
      <c r="M850" s="10"/>
      <c r="N850" s="10"/>
      <c r="O850" s="10"/>
      <c r="P850" s="10"/>
      <c r="Q850" s="10">
        <f t="shared" si="1"/>
        <v>0</v>
      </c>
      <c r="R850" s="10"/>
      <c r="S850" s="10"/>
      <c r="T850" s="10"/>
    </row>
    <row r="851" spans="1:20" ht="15.75" customHeight="1">
      <c r="A851" s="10"/>
      <c r="B851" s="12"/>
      <c r="C851" s="10"/>
      <c r="D851" s="10"/>
      <c r="E851" s="10"/>
      <c r="F851" s="10"/>
      <c r="G851" s="10"/>
      <c r="H851" s="10"/>
      <c r="I851" s="10"/>
      <c r="J851" s="10"/>
      <c r="K851" s="10"/>
      <c r="L851" s="10"/>
      <c r="M851" s="10"/>
      <c r="N851" s="10"/>
      <c r="O851" s="10"/>
      <c r="P851" s="10"/>
      <c r="Q851" s="10">
        <f t="shared" si="1"/>
        <v>0</v>
      </c>
      <c r="R851" s="10"/>
      <c r="S851" s="10"/>
      <c r="T851" s="10"/>
    </row>
    <row r="852" spans="1:20" ht="15.75" customHeight="1">
      <c r="A852" s="10"/>
      <c r="B852" s="12"/>
      <c r="C852" s="10"/>
      <c r="D852" s="10"/>
      <c r="E852" s="10"/>
      <c r="F852" s="10"/>
      <c r="G852" s="10"/>
      <c r="H852" s="10"/>
      <c r="I852" s="10"/>
      <c r="J852" s="10"/>
      <c r="K852" s="10"/>
      <c r="L852" s="10"/>
      <c r="M852" s="10"/>
      <c r="N852" s="10"/>
      <c r="O852" s="10"/>
      <c r="P852" s="10"/>
      <c r="Q852" s="10">
        <f t="shared" si="1"/>
        <v>0</v>
      </c>
      <c r="R852" s="10"/>
      <c r="S852" s="10"/>
      <c r="T852" s="10"/>
    </row>
    <row r="853" spans="1:20" ht="15.75" customHeight="1">
      <c r="A853" s="10"/>
      <c r="B853" s="12"/>
      <c r="C853" s="10"/>
      <c r="D853" s="10"/>
      <c r="E853" s="10"/>
      <c r="F853" s="10"/>
      <c r="G853" s="10"/>
      <c r="H853" s="10"/>
      <c r="I853" s="10"/>
      <c r="J853" s="10"/>
      <c r="K853" s="10"/>
      <c r="L853" s="10"/>
      <c r="M853" s="10"/>
      <c r="N853" s="10"/>
      <c r="O853" s="10"/>
      <c r="P853" s="10"/>
      <c r="Q853" s="10">
        <f t="shared" si="1"/>
        <v>0</v>
      </c>
      <c r="R853" s="10"/>
      <c r="S853" s="10"/>
      <c r="T853" s="10"/>
    </row>
    <row r="854" spans="1:20" ht="15.75" customHeight="1">
      <c r="A854" s="10"/>
      <c r="B854" s="12"/>
      <c r="C854" s="10"/>
      <c r="D854" s="10"/>
      <c r="E854" s="10"/>
      <c r="F854" s="10"/>
      <c r="G854" s="10"/>
      <c r="H854" s="10"/>
      <c r="I854" s="10"/>
      <c r="J854" s="10"/>
      <c r="K854" s="10"/>
      <c r="L854" s="10"/>
      <c r="M854" s="10"/>
      <c r="N854" s="10"/>
      <c r="O854" s="10"/>
      <c r="P854" s="10"/>
      <c r="Q854" s="10">
        <f t="shared" si="1"/>
        <v>0</v>
      </c>
      <c r="R854" s="10"/>
      <c r="S854" s="10"/>
      <c r="T854" s="10"/>
    </row>
    <row r="855" spans="1:20" ht="15.75" customHeight="1">
      <c r="A855" s="10"/>
      <c r="B855" s="12"/>
      <c r="C855" s="10"/>
      <c r="D855" s="10"/>
      <c r="E855" s="10"/>
      <c r="F855" s="10"/>
      <c r="G855" s="10"/>
      <c r="H855" s="10"/>
      <c r="I855" s="10"/>
      <c r="J855" s="10"/>
      <c r="K855" s="10"/>
      <c r="L855" s="10"/>
      <c r="M855" s="10"/>
      <c r="N855" s="10"/>
      <c r="O855" s="10"/>
      <c r="P855" s="10"/>
      <c r="Q855" s="10">
        <f t="shared" si="1"/>
        <v>0</v>
      </c>
      <c r="R855" s="10"/>
      <c r="S855" s="10"/>
      <c r="T855" s="10"/>
    </row>
    <row r="856" spans="1:20" ht="15.75" customHeight="1">
      <c r="A856" s="10"/>
      <c r="B856" s="12"/>
      <c r="C856" s="10"/>
      <c r="D856" s="10"/>
      <c r="E856" s="10"/>
      <c r="F856" s="10"/>
      <c r="G856" s="10"/>
      <c r="H856" s="10"/>
      <c r="I856" s="10"/>
      <c r="J856" s="10"/>
      <c r="K856" s="10"/>
      <c r="L856" s="10"/>
      <c r="M856" s="10"/>
      <c r="N856" s="10"/>
      <c r="O856" s="10"/>
      <c r="P856" s="10"/>
      <c r="Q856" s="10">
        <f t="shared" si="1"/>
        <v>0</v>
      </c>
      <c r="R856" s="10"/>
      <c r="S856" s="10"/>
      <c r="T856" s="10"/>
    </row>
    <row r="857" spans="1:20" ht="15.75" customHeight="1">
      <c r="A857" s="10"/>
      <c r="B857" s="12"/>
      <c r="C857" s="10"/>
      <c r="D857" s="10"/>
      <c r="E857" s="10"/>
      <c r="F857" s="10"/>
      <c r="G857" s="10"/>
      <c r="H857" s="10"/>
      <c r="I857" s="10"/>
      <c r="J857" s="10"/>
      <c r="K857" s="10"/>
      <c r="L857" s="10"/>
      <c r="M857" s="10"/>
      <c r="N857" s="10"/>
      <c r="O857" s="10"/>
      <c r="P857" s="10"/>
      <c r="Q857" s="10">
        <f t="shared" si="1"/>
        <v>0</v>
      </c>
      <c r="R857" s="10"/>
      <c r="S857" s="10"/>
      <c r="T857" s="10"/>
    </row>
    <row r="858" spans="1:20" ht="15.75" customHeight="1">
      <c r="A858" s="10"/>
      <c r="B858" s="12"/>
      <c r="C858" s="10"/>
      <c r="D858" s="10"/>
      <c r="E858" s="10"/>
      <c r="F858" s="10"/>
      <c r="G858" s="10"/>
      <c r="H858" s="10"/>
      <c r="I858" s="10"/>
      <c r="J858" s="10"/>
      <c r="K858" s="10"/>
      <c r="L858" s="10"/>
      <c r="M858" s="10"/>
      <c r="N858" s="10"/>
      <c r="O858" s="10"/>
      <c r="P858" s="10"/>
      <c r="Q858" s="10">
        <f t="shared" si="1"/>
        <v>0</v>
      </c>
      <c r="R858" s="10"/>
      <c r="S858" s="10"/>
      <c r="T858" s="10"/>
    </row>
    <row r="859" spans="1:20" ht="15.75" customHeight="1">
      <c r="A859" s="10"/>
      <c r="B859" s="12"/>
      <c r="C859" s="10"/>
      <c r="D859" s="10"/>
      <c r="E859" s="10"/>
      <c r="F859" s="10"/>
      <c r="G859" s="10"/>
      <c r="H859" s="10"/>
      <c r="I859" s="10"/>
      <c r="J859" s="10"/>
      <c r="K859" s="10"/>
      <c r="L859" s="10"/>
      <c r="M859" s="10"/>
      <c r="N859" s="10"/>
      <c r="O859" s="10"/>
      <c r="P859" s="10"/>
      <c r="Q859" s="10">
        <f t="shared" si="1"/>
        <v>0</v>
      </c>
      <c r="R859" s="10"/>
      <c r="S859" s="10"/>
      <c r="T859" s="10"/>
    </row>
    <row r="860" spans="1:20" ht="15.75" customHeight="1">
      <c r="A860" s="10"/>
      <c r="B860" s="12"/>
      <c r="C860" s="10"/>
      <c r="D860" s="10"/>
      <c r="E860" s="10"/>
      <c r="F860" s="10"/>
      <c r="G860" s="10"/>
      <c r="H860" s="10"/>
      <c r="I860" s="10"/>
      <c r="J860" s="10"/>
      <c r="K860" s="10"/>
      <c r="L860" s="10"/>
      <c r="M860" s="10"/>
      <c r="N860" s="10"/>
      <c r="O860" s="10"/>
      <c r="P860" s="10"/>
      <c r="Q860" s="10">
        <f t="shared" si="1"/>
        <v>0</v>
      </c>
      <c r="R860" s="10"/>
      <c r="S860" s="10"/>
      <c r="T860" s="10"/>
    </row>
    <row r="861" spans="1:20" ht="15.75" customHeight="1">
      <c r="A861" s="10"/>
      <c r="B861" s="12"/>
      <c r="C861" s="10"/>
      <c r="D861" s="10"/>
      <c r="E861" s="10"/>
      <c r="F861" s="10"/>
      <c r="G861" s="10"/>
      <c r="H861" s="10"/>
      <c r="I861" s="10"/>
      <c r="J861" s="10"/>
      <c r="K861" s="10"/>
      <c r="L861" s="10"/>
      <c r="M861" s="10"/>
      <c r="N861" s="10"/>
      <c r="O861" s="10"/>
      <c r="P861" s="10"/>
      <c r="Q861" s="10">
        <f t="shared" si="1"/>
        <v>0</v>
      </c>
      <c r="R861" s="10"/>
      <c r="S861" s="10"/>
      <c r="T861" s="10"/>
    </row>
    <row r="862" spans="1:20" ht="15.75" customHeight="1">
      <c r="A862" s="10"/>
      <c r="B862" s="12"/>
      <c r="C862" s="10"/>
      <c r="D862" s="10"/>
      <c r="E862" s="10"/>
      <c r="F862" s="10"/>
      <c r="G862" s="10"/>
      <c r="H862" s="10"/>
      <c r="I862" s="10"/>
      <c r="J862" s="10"/>
      <c r="K862" s="10"/>
      <c r="L862" s="10"/>
      <c r="M862" s="10"/>
      <c r="N862" s="10"/>
      <c r="O862" s="10"/>
      <c r="P862" s="10"/>
      <c r="Q862" s="10">
        <f t="shared" si="1"/>
        <v>0</v>
      </c>
      <c r="R862" s="10"/>
      <c r="S862" s="10"/>
      <c r="T862" s="10"/>
    </row>
    <row r="863" spans="1:20" ht="15.75" customHeight="1">
      <c r="A863" s="10"/>
      <c r="B863" s="12"/>
      <c r="C863" s="10"/>
      <c r="D863" s="10"/>
      <c r="E863" s="10"/>
      <c r="F863" s="10"/>
      <c r="G863" s="10"/>
      <c r="H863" s="10"/>
      <c r="I863" s="10"/>
      <c r="J863" s="10"/>
      <c r="K863" s="10"/>
      <c r="L863" s="10"/>
      <c r="M863" s="10"/>
      <c r="N863" s="10"/>
      <c r="O863" s="10"/>
      <c r="P863" s="10"/>
      <c r="Q863" s="10">
        <f t="shared" si="1"/>
        <v>0</v>
      </c>
      <c r="R863" s="10"/>
      <c r="S863" s="10"/>
      <c r="T863" s="10"/>
    </row>
    <row r="864" spans="1:20" ht="15.75" customHeight="1">
      <c r="A864" s="10"/>
      <c r="B864" s="12"/>
      <c r="C864" s="10"/>
      <c r="D864" s="10"/>
      <c r="E864" s="10"/>
      <c r="F864" s="10"/>
      <c r="G864" s="10"/>
      <c r="H864" s="10"/>
      <c r="I864" s="10"/>
      <c r="J864" s="10"/>
      <c r="K864" s="10"/>
      <c r="L864" s="10"/>
      <c r="M864" s="10"/>
      <c r="N864" s="10"/>
      <c r="O864" s="10"/>
      <c r="P864" s="10"/>
      <c r="Q864" s="10">
        <f t="shared" si="1"/>
        <v>0</v>
      </c>
      <c r="R864" s="10"/>
      <c r="S864" s="10"/>
      <c r="T864" s="10"/>
    </row>
    <row r="865" spans="1:20" ht="15.75" customHeight="1">
      <c r="A865" s="10"/>
      <c r="B865" s="12"/>
      <c r="C865" s="10"/>
      <c r="D865" s="10"/>
      <c r="E865" s="10"/>
      <c r="F865" s="10"/>
      <c r="G865" s="10"/>
      <c r="H865" s="10"/>
      <c r="I865" s="10"/>
      <c r="J865" s="10"/>
      <c r="K865" s="10"/>
      <c r="L865" s="10"/>
      <c r="M865" s="10"/>
      <c r="N865" s="10"/>
      <c r="O865" s="10"/>
      <c r="P865" s="10"/>
      <c r="Q865" s="10">
        <f t="shared" si="1"/>
        <v>0</v>
      </c>
      <c r="R865" s="10"/>
      <c r="S865" s="10"/>
      <c r="T865" s="10"/>
    </row>
    <row r="866" spans="1:20" ht="15.75" customHeight="1">
      <c r="A866" s="10"/>
      <c r="B866" s="12"/>
      <c r="C866" s="10"/>
      <c r="D866" s="10"/>
      <c r="E866" s="10"/>
      <c r="F866" s="10"/>
      <c r="G866" s="10"/>
      <c r="H866" s="10"/>
      <c r="I866" s="10"/>
      <c r="J866" s="10"/>
      <c r="K866" s="10"/>
      <c r="L866" s="10"/>
      <c r="M866" s="10"/>
      <c r="N866" s="10"/>
      <c r="O866" s="10"/>
      <c r="P866" s="10"/>
      <c r="Q866" s="10">
        <f t="shared" si="1"/>
        <v>0</v>
      </c>
      <c r="R866" s="10"/>
      <c r="S866" s="10"/>
      <c r="T866" s="10"/>
    </row>
    <row r="867" spans="1:20" ht="15.75" customHeight="1">
      <c r="A867" s="10"/>
      <c r="B867" s="12"/>
      <c r="C867" s="10"/>
      <c r="D867" s="10"/>
      <c r="E867" s="10"/>
      <c r="F867" s="10"/>
      <c r="G867" s="10"/>
      <c r="H867" s="10"/>
      <c r="I867" s="10"/>
      <c r="J867" s="10"/>
      <c r="K867" s="10"/>
      <c r="L867" s="10"/>
      <c r="M867" s="10"/>
      <c r="N867" s="10"/>
      <c r="O867" s="10"/>
      <c r="P867" s="10"/>
      <c r="Q867" s="10">
        <f t="shared" si="1"/>
        <v>0</v>
      </c>
      <c r="R867" s="10"/>
      <c r="S867" s="10"/>
      <c r="T867" s="10"/>
    </row>
    <row r="868" spans="1:20" ht="15.75" customHeight="1">
      <c r="A868" s="10"/>
      <c r="B868" s="12"/>
      <c r="C868" s="10"/>
      <c r="D868" s="10"/>
      <c r="E868" s="10"/>
      <c r="F868" s="10"/>
      <c r="G868" s="10"/>
      <c r="H868" s="10"/>
      <c r="I868" s="10"/>
      <c r="J868" s="10"/>
      <c r="K868" s="10"/>
      <c r="L868" s="10"/>
      <c r="M868" s="10"/>
      <c r="N868" s="10"/>
      <c r="O868" s="10"/>
      <c r="P868" s="10"/>
      <c r="Q868" s="10">
        <f t="shared" si="1"/>
        <v>0</v>
      </c>
      <c r="R868" s="10"/>
      <c r="S868" s="10"/>
      <c r="T868" s="10"/>
    </row>
    <row r="869" spans="1:20" ht="15.75" customHeight="1">
      <c r="A869" s="10"/>
      <c r="B869" s="12"/>
      <c r="C869" s="10"/>
      <c r="D869" s="10"/>
      <c r="E869" s="10"/>
      <c r="F869" s="10"/>
      <c r="G869" s="10"/>
      <c r="H869" s="10"/>
      <c r="I869" s="10"/>
      <c r="J869" s="10"/>
      <c r="K869" s="10"/>
      <c r="L869" s="10"/>
      <c r="M869" s="10"/>
      <c r="N869" s="10"/>
      <c r="O869" s="10"/>
      <c r="P869" s="10"/>
      <c r="Q869" s="10">
        <f t="shared" si="1"/>
        <v>0</v>
      </c>
      <c r="R869" s="10"/>
      <c r="S869" s="10"/>
      <c r="T869" s="10"/>
    </row>
    <row r="870" spans="1:20" ht="15.75" customHeight="1">
      <c r="A870" s="10"/>
      <c r="B870" s="12"/>
      <c r="C870" s="10"/>
      <c r="D870" s="10"/>
      <c r="E870" s="10"/>
      <c r="F870" s="10"/>
      <c r="G870" s="10"/>
      <c r="H870" s="10"/>
      <c r="I870" s="10"/>
      <c r="J870" s="10"/>
      <c r="K870" s="10"/>
      <c r="L870" s="10"/>
      <c r="M870" s="10"/>
      <c r="N870" s="10"/>
      <c r="O870" s="10"/>
      <c r="P870" s="10"/>
      <c r="Q870" s="10">
        <f t="shared" si="1"/>
        <v>0</v>
      </c>
      <c r="R870" s="10"/>
      <c r="S870" s="10"/>
      <c r="T870" s="10"/>
    </row>
    <row r="871" spans="1:20" ht="15.75" customHeight="1">
      <c r="A871" s="10"/>
      <c r="B871" s="12"/>
      <c r="C871" s="10"/>
      <c r="D871" s="10"/>
      <c r="E871" s="10"/>
      <c r="F871" s="10"/>
      <c r="G871" s="10"/>
      <c r="H871" s="10"/>
      <c r="I871" s="10"/>
      <c r="J871" s="10"/>
      <c r="K871" s="10"/>
      <c r="L871" s="10"/>
      <c r="M871" s="10"/>
      <c r="N871" s="10"/>
      <c r="O871" s="10"/>
      <c r="P871" s="10"/>
      <c r="Q871" s="10">
        <f t="shared" si="1"/>
        <v>0</v>
      </c>
      <c r="R871" s="10"/>
      <c r="S871" s="10"/>
      <c r="T871" s="10"/>
    </row>
    <row r="872" spans="1:20" ht="15.75" customHeight="1">
      <c r="A872" s="10"/>
      <c r="B872" s="12"/>
      <c r="C872" s="10"/>
      <c r="D872" s="10"/>
      <c r="E872" s="10"/>
      <c r="F872" s="10"/>
      <c r="G872" s="10"/>
      <c r="H872" s="10"/>
      <c r="I872" s="10"/>
      <c r="J872" s="10"/>
      <c r="K872" s="10"/>
      <c r="L872" s="10"/>
      <c r="M872" s="10"/>
      <c r="N872" s="10"/>
      <c r="O872" s="10"/>
      <c r="P872" s="10"/>
      <c r="Q872" s="10">
        <f t="shared" si="1"/>
        <v>0</v>
      </c>
      <c r="R872" s="10"/>
      <c r="S872" s="10"/>
      <c r="T872" s="10"/>
    </row>
    <row r="873" spans="1:20" ht="15.75" customHeight="1">
      <c r="A873" s="10"/>
      <c r="B873" s="12"/>
      <c r="C873" s="10"/>
      <c r="D873" s="10"/>
      <c r="E873" s="10"/>
      <c r="F873" s="10"/>
      <c r="G873" s="10"/>
      <c r="H873" s="10"/>
      <c r="I873" s="10"/>
      <c r="J873" s="10"/>
      <c r="K873" s="10"/>
      <c r="L873" s="10"/>
      <c r="M873" s="10"/>
      <c r="N873" s="10"/>
      <c r="O873" s="10"/>
      <c r="P873" s="10"/>
      <c r="Q873" s="10">
        <f t="shared" si="1"/>
        <v>0</v>
      </c>
      <c r="R873" s="10"/>
      <c r="S873" s="10"/>
      <c r="T873" s="10"/>
    </row>
    <row r="874" spans="1:20" ht="15.75" customHeight="1">
      <c r="A874" s="10"/>
      <c r="B874" s="12"/>
      <c r="C874" s="10"/>
      <c r="D874" s="10"/>
      <c r="E874" s="10"/>
      <c r="F874" s="10"/>
      <c r="G874" s="10"/>
      <c r="H874" s="10"/>
      <c r="I874" s="10"/>
      <c r="J874" s="10"/>
      <c r="K874" s="10"/>
      <c r="L874" s="10"/>
      <c r="M874" s="10"/>
      <c r="N874" s="10"/>
      <c r="O874" s="10"/>
      <c r="P874" s="10"/>
      <c r="Q874" s="10">
        <f t="shared" si="1"/>
        <v>0</v>
      </c>
      <c r="R874" s="10"/>
      <c r="S874" s="10"/>
      <c r="T874" s="10"/>
    </row>
    <row r="875" spans="1:20" ht="15.75" customHeight="1">
      <c r="A875" s="10"/>
      <c r="B875" s="12"/>
      <c r="C875" s="10"/>
      <c r="D875" s="10"/>
      <c r="E875" s="10"/>
      <c r="F875" s="10"/>
      <c r="G875" s="10"/>
      <c r="H875" s="10"/>
      <c r="I875" s="10"/>
      <c r="J875" s="10"/>
      <c r="K875" s="10"/>
      <c r="L875" s="10"/>
      <c r="M875" s="10"/>
      <c r="N875" s="10"/>
      <c r="O875" s="10"/>
      <c r="P875" s="10"/>
      <c r="Q875" s="10">
        <f t="shared" si="1"/>
        <v>0</v>
      </c>
      <c r="R875" s="10"/>
      <c r="S875" s="10"/>
      <c r="T875" s="10"/>
    </row>
    <row r="876" spans="1:20" ht="15.75" customHeight="1">
      <c r="A876" s="10"/>
      <c r="B876" s="12"/>
      <c r="C876" s="10"/>
      <c r="D876" s="10"/>
      <c r="E876" s="10"/>
      <c r="F876" s="10"/>
      <c r="G876" s="10"/>
      <c r="H876" s="10"/>
      <c r="I876" s="10"/>
      <c r="J876" s="10"/>
      <c r="K876" s="10"/>
      <c r="L876" s="10"/>
      <c r="M876" s="10"/>
      <c r="N876" s="10"/>
      <c r="O876" s="10"/>
      <c r="P876" s="10"/>
      <c r="Q876" s="10">
        <f t="shared" si="1"/>
        <v>0</v>
      </c>
      <c r="R876" s="10"/>
      <c r="S876" s="10"/>
      <c r="T876" s="10"/>
    </row>
    <row r="877" spans="1:20" ht="15.75" customHeight="1">
      <c r="A877" s="10"/>
      <c r="B877" s="12"/>
      <c r="C877" s="10"/>
      <c r="D877" s="10"/>
      <c r="E877" s="10"/>
      <c r="F877" s="10"/>
      <c r="G877" s="10"/>
      <c r="H877" s="10"/>
      <c r="I877" s="10"/>
      <c r="J877" s="10"/>
      <c r="K877" s="10"/>
      <c r="L877" s="10"/>
      <c r="M877" s="10"/>
      <c r="N877" s="10"/>
      <c r="O877" s="10"/>
      <c r="P877" s="10"/>
      <c r="Q877" s="10">
        <f t="shared" si="1"/>
        <v>0</v>
      </c>
      <c r="R877" s="10"/>
      <c r="S877" s="10"/>
      <c r="T877" s="10"/>
    </row>
    <row r="878" spans="1:20" ht="15.75" customHeight="1">
      <c r="A878" s="10"/>
      <c r="B878" s="12"/>
      <c r="C878" s="10"/>
      <c r="D878" s="10"/>
      <c r="E878" s="10"/>
      <c r="F878" s="10"/>
      <c r="G878" s="10"/>
      <c r="H878" s="10"/>
      <c r="I878" s="10"/>
      <c r="J878" s="10"/>
      <c r="K878" s="10"/>
      <c r="L878" s="10"/>
      <c r="M878" s="10"/>
      <c r="N878" s="10"/>
      <c r="O878" s="10"/>
      <c r="P878" s="10"/>
      <c r="Q878" s="10">
        <f t="shared" si="1"/>
        <v>0</v>
      </c>
      <c r="R878" s="10"/>
      <c r="S878" s="10"/>
      <c r="T878" s="10"/>
    </row>
    <row r="879" spans="1:20" ht="15.75" customHeight="1">
      <c r="A879" s="10"/>
      <c r="B879" s="12"/>
      <c r="C879" s="10"/>
      <c r="D879" s="10"/>
      <c r="E879" s="10"/>
      <c r="F879" s="10"/>
      <c r="G879" s="10"/>
      <c r="H879" s="10"/>
      <c r="I879" s="10"/>
      <c r="J879" s="10"/>
      <c r="K879" s="10"/>
      <c r="L879" s="10"/>
      <c r="M879" s="10"/>
      <c r="N879" s="10"/>
      <c r="O879" s="10"/>
      <c r="P879" s="10"/>
      <c r="Q879" s="10">
        <f t="shared" si="1"/>
        <v>0</v>
      </c>
      <c r="R879" s="10"/>
      <c r="S879" s="10"/>
      <c r="T879" s="10"/>
    </row>
    <row r="880" spans="1:20" ht="15.75" customHeight="1">
      <c r="A880" s="10"/>
      <c r="B880" s="12"/>
      <c r="C880" s="10"/>
      <c r="D880" s="10"/>
      <c r="E880" s="10"/>
      <c r="F880" s="10"/>
      <c r="G880" s="10"/>
      <c r="H880" s="10"/>
      <c r="I880" s="10"/>
      <c r="J880" s="10"/>
      <c r="K880" s="10"/>
      <c r="L880" s="10"/>
      <c r="M880" s="10"/>
      <c r="N880" s="10"/>
      <c r="O880" s="10"/>
      <c r="P880" s="10"/>
      <c r="Q880" s="10">
        <f t="shared" si="1"/>
        <v>0</v>
      </c>
      <c r="R880" s="10"/>
      <c r="S880" s="10"/>
      <c r="T880" s="10"/>
    </row>
    <row r="881" spans="1:20" ht="15.75" customHeight="1">
      <c r="A881" s="10"/>
      <c r="B881" s="12"/>
      <c r="C881" s="10"/>
      <c r="D881" s="10"/>
      <c r="E881" s="10"/>
      <c r="F881" s="10"/>
      <c r="G881" s="10"/>
      <c r="H881" s="10"/>
      <c r="I881" s="10"/>
      <c r="J881" s="10"/>
      <c r="K881" s="10"/>
      <c r="L881" s="10"/>
      <c r="M881" s="10"/>
      <c r="N881" s="10"/>
      <c r="O881" s="10"/>
      <c r="P881" s="10"/>
      <c r="Q881" s="10">
        <f t="shared" si="1"/>
        <v>0</v>
      </c>
      <c r="R881" s="10"/>
      <c r="S881" s="10"/>
      <c r="T881" s="10"/>
    </row>
    <row r="882" spans="1:20" ht="15.75" customHeight="1">
      <c r="A882" s="10"/>
      <c r="B882" s="12"/>
      <c r="C882" s="10"/>
      <c r="D882" s="10"/>
      <c r="E882" s="10"/>
      <c r="F882" s="10"/>
      <c r="G882" s="10"/>
      <c r="H882" s="10"/>
      <c r="I882" s="10"/>
      <c r="J882" s="10"/>
      <c r="K882" s="10"/>
      <c r="L882" s="10"/>
      <c r="M882" s="10"/>
      <c r="N882" s="10"/>
      <c r="O882" s="10"/>
      <c r="P882" s="10"/>
      <c r="Q882" s="10">
        <f t="shared" si="1"/>
        <v>0</v>
      </c>
      <c r="R882" s="10"/>
      <c r="S882" s="10"/>
      <c r="T882" s="10"/>
    </row>
    <row r="883" spans="1:20" ht="15.75" customHeight="1">
      <c r="A883" s="10"/>
      <c r="B883" s="12"/>
      <c r="C883" s="10"/>
      <c r="D883" s="10"/>
      <c r="E883" s="10"/>
      <c r="F883" s="10"/>
      <c r="G883" s="10"/>
      <c r="H883" s="10"/>
      <c r="I883" s="10"/>
      <c r="J883" s="10"/>
      <c r="K883" s="10"/>
      <c r="L883" s="10"/>
      <c r="M883" s="10"/>
      <c r="N883" s="10"/>
      <c r="O883" s="10"/>
      <c r="P883" s="10"/>
      <c r="Q883" s="10">
        <f t="shared" si="1"/>
        <v>0</v>
      </c>
      <c r="R883" s="10"/>
      <c r="S883" s="10"/>
      <c r="T883" s="10"/>
    </row>
    <row r="884" spans="1:20" ht="15.75" customHeight="1">
      <c r="A884" s="10"/>
      <c r="B884" s="12"/>
      <c r="C884" s="10"/>
      <c r="D884" s="10"/>
      <c r="E884" s="10"/>
      <c r="F884" s="10"/>
      <c r="G884" s="10"/>
      <c r="H884" s="10"/>
      <c r="I884" s="10"/>
      <c r="J884" s="10"/>
      <c r="K884" s="10"/>
      <c r="L884" s="10"/>
      <c r="M884" s="10"/>
      <c r="N884" s="10"/>
      <c r="O884" s="10"/>
      <c r="P884" s="10"/>
      <c r="Q884" s="10">
        <f t="shared" si="1"/>
        <v>0</v>
      </c>
      <c r="R884" s="10"/>
      <c r="S884" s="10"/>
      <c r="T884" s="10"/>
    </row>
    <row r="885" spans="1:20" ht="15.75" customHeight="1">
      <c r="A885" s="10"/>
      <c r="B885" s="12"/>
      <c r="C885" s="10"/>
      <c r="D885" s="10"/>
      <c r="E885" s="10"/>
      <c r="F885" s="10"/>
      <c r="G885" s="10"/>
      <c r="H885" s="10"/>
      <c r="I885" s="10"/>
      <c r="J885" s="10"/>
      <c r="K885" s="10"/>
      <c r="L885" s="10"/>
      <c r="M885" s="10"/>
      <c r="N885" s="10"/>
      <c r="O885" s="10"/>
      <c r="P885" s="10"/>
      <c r="Q885" s="10">
        <f t="shared" si="1"/>
        <v>0</v>
      </c>
      <c r="R885" s="10"/>
      <c r="S885" s="10"/>
      <c r="T885" s="10"/>
    </row>
    <row r="886" spans="1:20" ht="15.75" customHeight="1">
      <c r="A886" s="10"/>
      <c r="B886" s="12"/>
      <c r="C886" s="10"/>
      <c r="D886" s="10"/>
      <c r="E886" s="10"/>
      <c r="F886" s="10"/>
      <c r="G886" s="10"/>
      <c r="H886" s="10"/>
      <c r="I886" s="10"/>
      <c r="J886" s="10"/>
      <c r="K886" s="10"/>
      <c r="L886" s="10"/>
      <c r="M886" s="10"/>
      <c r="N886" s="10"/>
      <c r="O886" s="10"/>
      <c r="P886" s="10"/>
      <c r="Q886" s="10">
        <f t="shared" si="1"/>
        <v>0</v>
      </c>
      <c r="R886" s="10"/>
      <c r="S886" s="10"/>
      <c r="T886" s="10"/>
    </row>
    <row r="887" spans="1:20" ht="15.75" customHeight="1">
      <c r="A887" s="10"/>
      <c r="B887" s="12"/>
      <c r="C887" s="10"/>
      <c r="D887" s="10"/>
      <c r="E887" s="10"/>
      <c r="F887" s="10"/>
      <c r="G887" s="10"/>
      <c r="H887" s="10"/>
      <c r="I887" s="10"/>
      <c r="J887" s="10"/>
      <c r="K887" s="10"/>
      <c r="L887" s="10"/>
      <c r="M887" s="10"/>
      <c r="N887" s="10"/>
      <c r="O887" s="10"/>
      <c r="P887" s="10"/>
      <c r="Q887" s="10">
        <f t="shared" si="1"/>
        <v>0</v>
      </c>
      <c r="R887" s="10"/>
      <c r="S887" s="10"/>
      <c r="T887" s="10"/>
    </row>
    <row r="888" spans="1:20" ht="15.75" customHeight="1">
      <c r="A888" s="10"/>
      <c r="B888" s="12"/>
      <c r="C888" s="10"/>
      <c r="D888" s="10"/>
      <c r="E888" s="10"/>
      <c r="F888" s="10"/>
      <c r="G888" s="10"/>
      <c r="H888" s="10"/>
      <c r="I888" s="10"/>
      <c r="J888" s="10"/>
      <c r="K888" s="10"/>
      <c r="L888" s="10"/>
      <c r="M888" s="10"/>
      <c r="N888" s="10"/>
      <c r="O888" s="10"/>
      <c r="P888" s="10"/>
      <c r="Q888" s="10">
        <f t="shared" si="1"/>
        <v>0</v>
      </c>
      <c r="R888" s="10"/>
      <c r="S888" s="10"/>
      <c r="T888" s="10"/>
    </row>
    <row r="889" spans="1:20" ht="15.75" customHeight="1">
      <c r="A889" s="10"/>
      <c r="B889" s="12"/>
      <c r="C889" s="10"/>
      <c r="D889" s="10"/>
      <c r="E889" s="10"/>
      <c r="F889" s="10"/>
      <c r="G889" s="10"/>
      <c r="H889" s="10"/>
      <c r="I889" s="10"/>
      <c r="J889" s="10"/>
      <c r="K889" s="10"/>
      <c r="L889" s="10"/>
      <c r="M889" s="10"/>
      <c r="N889" s="10"/>
      <c r="O889" s="10"/>
      <c r="P889" s="10"/>
      <c r="Q889" s="10">
        <f t="shared" si="1"/>
        <v>0</v>
      </c>
      <c r="R889" s="10"/>
      <c r="S889" s="10"/>
      <c r="T889" s="10"/>
    </row>
    <row r="890" spans="1:20" ht="15.75" customHeight="1">
      <c r="A890" s="10"/>
      <c r="B890" s="12"/>
      <c r="C890" s="10"/>
      <c r="D890" s="10"/>
      <c r="E890" s="10"/>
      <c r="F890" s="10"/>
      <c r="G890" s="10"/>
      <c r="H890" s="10"/>
      <c r="I890" s="10"/>
      <c r="J890" s="10"/>
      <c r="K890" s="10"/>
      <c r="L890" s="10"/>
      <c r="M890" s="10"/>
      <c r="N890" s="10"/>
      <c r="O890" s="10"/>
      <c r="P890" s="10"/>
      <c r="Q890" s="10">
        <f t="shared" si="1"/>
        <v>0</v>
      </c>
      <c r="R890" s="10"/>
      <c r="S890" s="10"/>
      <c r="T890" s="10"/>
    </row>
    <row r="891" spans="1:20" ht="15.75" customHeight="1">
      <c r="A891" s="10"/>
      <c r="B891" s="12"/>
      <c r="C891" s="10"/>
      <c r="D891" s="10"/>
      <c r="E891" s="10"/>
      <c r="F891" s="10"/>
      <c r="G891" s="10"/>
      <c r="H891" s="10"/>
      <c r="I891" s="10"/>
      <c r="J891" s="10"/>
      <c r="K891" s="10"/>
      <c r="L891" s="10"/>
      <c r="M891" s="10"/>
      <c r="N891" s="10"/>
      <c r="O891" s="10"/>
      <c r="P891" s="10"/>
      <c r="Q891" s="10">
        <f t="shared" si="1"/>
        <v>0</v>
      </c>
      <c r="R891" s="10"/>
      <c r="S891" s="10"/>
      <c r="T891" s="10"/>
    </row>
    <row r="892" spans="1:20" ht="15.75" customHeight="1">
      <c r="A892" s="10"/>
      <c r="B892" s="12"/>
      <c r="C892" s="10"/>
      <c r="D892" s="10"/>
      <c r="E892" s="10"/>
      <c r="F892" s="10"/>
      <c r="G892" s="10"/>
      <c r="H892" s="10"/>
      <c r="I892" s="10"/>
      <c r="J892" s="10"/>
      <c r="K892" s="10"/>
      <c r="L892" s="10"/>
      <c r="M892" s="10"/>
      <c r="N892" s="10"/>
      <c r="O892" s="10"/>
      <c r="P892" s="10"/>
      <c r="Q892" s="10">
        <f t="shared" si="1"/>
        <v>0</v>
      </c>
      <c r="R892" s="10"/>
      <c r="S892" s="10"/>
      <c r="T892" s="10"/>
    </row>
    <row r="893" spans="1:20" ht="15.75" customHeight="1">
      <c r="A893" s="10"/>
      <c r="B893" s="12"/>
      <c r="C893" s="10"/>
      <c r="D893" s="10"/>
      <c r="E893" s="10"/>
      <c r="F893" s="10"/>
      <c r="G893" s="10"/>
      <c r="H893" s="10"/>
      <c r="I893" s="10"/>
      <c r="J893" s="10"/>
      <c r="K893" s="10"/>
      <c r="L893" s="10"/>
      <c r="M893" s="10"/>
      <c r="N893" s="10"/>
      <c r="O893" s="10"/>
      <c r="P893" s="10"/>
      <c r="Q893" s="10">
        <f t="shared" si="1"/>
        <v>0</v>
      </c>
      <c r="R893" s="10"/>
      <c r="S893" s="10"/>
      <c r="T893" s="10"/>
    </row>
    <row r="894" spans="1:20" ht="15.75" customHeight="1">
      <c r="A894" s="10"/>
      <c r="B894" s="12"/>
      <c r="C894" s="10"/>
      <c r="D894" s="10"/>
      <c r="E894" s="10"/>
      <c r="F894" s="10"/>
      <c r="G894" s="10"/>
      <c r="H894" s="10"/>
      <c r="I894" s="10"/>
      <c r="J894" s="10"/>
      <c r="K894" s="10"/>
      <c r="L894" s="10"/>
      <c r="M894" s="10"/>
      <c r="N894" s="10"/>
      <c r="O894" s="10"/>
      <c r="P894" s="10"/>
      <c r="Q894" s="10">
        <f t="shared" si="1"/>
        <v>0</v>
      </c>
      <c r="R894" s="10"/>
      <c r="S894" s="10"/>
      <c r="T894" s="10"/>
    </row>
    <row r="895" spans="1:20" ht="15.75" customHeight="1">
      <c r="A895" s="10"/>
      <c r="B895" s="12"/>
      <c r="C895" s="10"/>
      <c r="D895" s="10"/>
      <c r="E895" s="10"/>
      <c r="F895" s="10"/>
      <c r="G895" s="10"/>
      <c r="H895" s="10"/>
      <c r="I895" s="10"/>
      <c r="J895" s="10"/>
      <c r="K895" s="10"/>
      <c r="L895" s="10"/>
      <c r="M895" s="10"/>
      <c r="N895" s="10"/>
      <c r="O895" s="10"/>
      <c r="P895" s="10"/>
      <c r="Q895" s="10">
        <f t="shared" si="1"/>
        <v>0</v>
      </c>
      <c r="R895" s="10"/>
      <c r="S895" s="10"/>
      <c r="T895" s="10"/>
    </row>
    <row r="896" spans="1:20" ht="15.75" customHeight="1">
      <c r="A896" s="10"/>
      <c r="B896" s="12"/>
      <c r="C896" s="10"/>
      <c r="D896" s="10"/>
      <c r="E896" s="10"/>
      <c r="F896" s="10"/>
      <c r="G896" s="10"/>
      <c r="H896" s="10"/>
      <c r="I896" s="10"/>
      <c r="J896" s="10"/>
      <c r="K896" s="10"/>
      <c r="L896" s="10"/>
      <c r="M896" s="10"/>
      <c r="N896" s="10"/>
      <c r="O896" s="10"/>
      <c r="P896" s="10"/>
      <c r="Q896" s="10">
        <f t="shared" si="1"/>
        <v>0</v>
      </c>
      <c r="R896" s="10"/>
      <c r="S896" s="10"/>
      <c r="T896" s="10"/>
    </row>
    <row r="897" spans="1:20" ht="15.75" customHeight="1">
      <c r="A897" s="10"/>
      <c r="B897" s="12"/>
      <c r="C897" s="10"/>
      <c r="D897" s="10"/>
      <c r="E897" s="10"/>
      <c r="F897" s="10"/>
      <c r="G897" s="10"/>
      <c r="H897" s="10"/>
      <c r="I897" s="10"/>
      <c r="J897" s="10"/>
      <c r="K897" s="10"/>
      <c r="L897" s="10"/>
      <c r="M897" s="10"/>
      <c r="N897" s="10"/>
      <c r="O897" s="10"/>
      <c r="P897" s="10"/>
      <c r="Q897" s="10">
        <f t="shared" si="1"/>
        <v>0</v>
      </c>
      <c r="R897" s="10"/>
      <c r="S897" s="10"/>
      <c r="T897" s="10"/>
    </row>
    <row r="898" spans="1:20" ht="15.75" customHeight="1">
      <c r="A898" s="10"/>
      <c r="B898" s="12"/>
      <c r="C898" s="10"/>
      <c r="D898" s="10"/>
      <c r="E898" s="10"/>
      <c r="F898" s="10"/>
      <c r="G898" s="10"/>
      <c r="H898" s="10"/>
      <c r="I898" s="10"/>
      <c r="J898" s="10"/>
      <c r="K898" s="10"/>
      <c r="L898" s="10"/>
      <c r="M898" s="10"/>
      <c r="N898" s="10"/>
      <c r="O898" s="10"/>
      <c r="P898" s="10"/>
      <c r="Q898" s="10">
        <f t="shared" si="1"/>
        <v>0</v>
      </c>
      <c r="R898" s="10"/>
      <c r="S898" s="10"/>
      <c r="T898" s="10"/>
    </row>
    <row r="899" spans="1:20" ht="15.75" customHeight="1">
      <c r="A899" s="10"/>
      <c r="B899" s="12"/>
      <c r="C899" s="10"/>
      <c r="D899" s="10"/>
      <c r="E899" s="10"/>
      <c r="F899" s="10"/>
      <c r="G899" s="10"/>
      <c r="H899" s="10"/>
      <c r="I899" s="10"/>
      <c r="J899" s="10"/>
      <c r="K899" s="10"/>
      <c r="L899" s="10"/>
      <c r="M899" s="10"/>
      <c r="N899" s="10"/>
      <c r="O899" s="10"/>
      <c r="P899" s="10"/>
      <c r="Q899" s="10">
        <f t="shared" si="1"/>
        <v>0</v>
      </c>
      <c r="R899" s="10"/>
      <c r="S899" s="10"/>
      <c r="T899" s="10"/>
    </row>
    <row r="900" spans="1:20" ht="15.75" customHeight="1">
      <c r="A900" s="10"/>
      <c r="B900" s="12"/>
      <c r="C900" s="10"/>
      <c r="D900" s="10"/>
      <c r="E900" s="10"/>
      <c r="F900" s="10"/>
      <c r="G900" s="10"/>
      <c r="H900" s="10"/>
      <c r="I900" s="10"/>
      <c r="J900" s="10"/>
      <c r="K900" s="10"/>
      <c r="L900" s="10"/>
      <c r="M900" s="10"/>
      <c r="N900" s="10"/>
      <c r="O900" s="10"/>
      <c r="P900" s="10"/>
      <c r="Q900" s="10">
        <f t="shared" si="1"/>
        <v>0</v>
      </c>
      <c r="R900" s="10"/>
      <c r="S900" s="10"/>
      <c r="T900" s="10"/>
    </row>
    <row r="901" spans="1:20" ht="15.75" customHeight="1">
      <c r="A901" s="10"/>
      <c r="B901" s="12"/>
      <c r="C901" s="10"/>
      <c r="D901" s="10"/>
      <c r="E901" s="10"/>
      <c r="F901" s="10"/>
      <c r="G901" s="10"/>
      <c r="H901" s="10"/>
      <c r="I901" s="10"/>
      <c r="J901" s="10"/>
      <c r="K901" s="10"/>
      <c r="L901" s="10"/>
      <c r="M901" s="10"/>
      <c r="N901" s="10"/>
      <c r="O901" s="10"/>
      <c r="P901" s="10"/>
      <c r="Q901" s="10">
        <f t="shared" si="1"/>
        <v>0</v>
      </c>
      <c r="R901" s="10"/>
      <c r="S901" s="10"/>
      <c r="T901" s="10"/>
    </row>
    <row r="902" spans="1:20" ht="15.75" customHeight="1">
      <c r="A902" s="10"/>
      <c r="B902" s="12"/>
      <c r="C902" s="10"/>
      <c r="D902" s="10"/>
      <c r="E902" s="10"/>
      <c r="F902" s="10"/>
      <c r="G902" s="10"/>
      <c r="H902" s="10"/>
      <c r="I902" s="10"/>
      <c r="J902" s="10"/>
      <c r="K902" s="10"/>
      <c r="L902" s="10"/>
      <c r="M902" s="10"/>
      <c r="N902" s="10"/>
      <c r="O902" s="10"/>
      <c r="P902" s="10"/>
      <c r="Q902" s="10">
        <f t="shared" si="1"/>
        <v>0</v>
      </c>
      <c r="R902" s="10"/>
      <c r="S902" s="10"/>
      <c r="T902" s="10"/>
    </row>
    <row r="903" spans="1:20" ht="15.75" customHeight="1">
      <c r="A903" s="10"/>
      <c r="B903" s="12"/>
      <c r="C903" s="10"/>
      <c r="D903" s="10"/>
      <c r="E903" s="10"/>
      <c r="F903" s="10"/>
      <c r="G903" s="10"/>
      <c r="H903" s="10"/>
      <c r="I903" s="10"/>
      <c r="J903" s="10"/>
      <c r="K903" s="10"/>
      <c r="L903" s="10"/>
      <c r="M903" s="10"/>
      <c r="N903" s="10"/>
      <c r="O903" s="10"/>
      <c r="P903" s="10"/>
      <c r="Q903" s="10">
        <f t="shared" si="1"/>
        <v>0</v>
      </c>
      <c r="R903" s="10"/>
      <c r="S903" s="10"/>
      <c r="T903" s="10"/>
    </row>
    <row r="904" spans="1:20" ht="15.75" customHeight="1">
      <c r="A904" s="10"/>
      <c r="B904" s="12"/>
      <c r="C904" s="10"/>
      <c r="D904" s="10"/>
      <c r="E904" s="10"/>
      <c r="F904" s="10"/>
      <c r="G904" s="10"/>
      <c r="H904" s="10"/>
      <c r="I904" s="10"/>
      <c r="J904" s="10"/>
      <c r="K904" s="10"/>
      <c r="L904" s="10"/>
      <c r="M904" s="10"/>
      <c r="N904" s="10"/>
      <c r="O904" s="10"/>
      <c r="P904" s="10"/>
      <c r="Q904" s="10">
        <f t="shared" si="1"/>
        <v>0</v>
      </c>
      <c r="R904" s="10"/>
      <c r="S904" s="10"/>
      <c r="T904" s="10"/>
    </row>
    <row r="905" spans="1:20" ht="15.75" customHeight="1">
      <c r="A905" s="10"/>
      <c r="B905" s="12"/>
      <c r="C905" s="10"/>
      <c r="D905" s="10"/>
      <c r="E905" s="10"/>
      <c r="F905" s="10"/>
      <c r="G905" s="10"/>
      <c r="H905" s="10"/>
      <c r="I905" s="10"/>
      <c r="J905" s="10"/>
      <c r="K905" s="10"/>
      <c r="L905" s="10"/>
      <c r="M905" s="10"/>
      <c r="N905" s="10"/>
      <c r="O905" s="10"/>
      <c r="P905" s="10"/>
      <c r="Q905" s="10">
        <f t="shared" si="1"/>
        <v>0</v>
      </c>
      <c r="R905" s="10"/>
      <c r="S905" s="10"/>
      <c r="T905" s="10"/>
    </row>
    <row r="906" spans="1:20" ht="15.75" customHeight="1">
      <c r="A906" s="10"/>
      <c r="B906" s="12"/>
      <c r="C906" s="10"/>
      <c r="D906" s="10"/>
      <c r="E906" s="10"/>
      <c r="F906" s="10"/>
      <c r="G906" s="10"/>
      <c r="H906" s="10"/>
      <c r="I906" s="10"/>
      <c r="J906" s="10"/>
      <c r="K906" s="10"/>
      <c r="L906" s="10"/>
      <c r="M906" s="10"/>
      <c r="N906" s="10"/>
      <c r="O906" s="10"/>
      <c r="P906" s="10"/>
      <c r="Q906" s="10">
        <f t="shared" si="1"/>
        <v>0</v>
      </c>
      <c r="R906" s="10"/>
      <c r="S906" s="10"/>
      <c r="T906" s="10"/>
    </row>
    <row r="907" spans="1:20" ht="15.75" customHeight="1">
      <c r="A907" s="10"/>
      <c r="B907" s="12"/>
      <c r="C907" s="10"/>
      <c r="D907" s="10"/>
      <c r="E907" s="10"/>
      <c r="F907" s="10"/>
      <c r="G907" s="10"/>
      <c r="H907" s="10"/>
      <c r="I907" s="10"/>
      <c r="J907" s="10"/>
      <c r="K907" s="10"/>
      <c r="L907" s="10"/>
      <c r="M907" s="10"/>
      <c r="N907" s="10"/>
      <c r="O907" s="10"/>
      <c r="P907" s="10"/>
      <c r="Q907" s="10">
        <f t="shared" si="1"/>
        <v>0</v>
      </c>
      <c r="R907" s="10"/>
      <c r="S907" s="10"/>
      <c r="T907" s="10"/>
    </row>
    <row r="908" spans="1:20" ht="15.75" customHeight="1">
      <c r="A908" s="10"/>
      <c r="B908" s="12"/>
      <c r="C908" s="10"/>
      <c r="D908" s="10"/>
      <c r="E908" s="10"/>
      <c r="F908" s="10"/>
      <c r="G908" s="10"/>
      <c r="H908" s="10"/>
      <c r="I908" s="10"/>
      <c r="J908" s="10"/>
      <c r="K908" s="10"/>
      <c r="L908" s="10"/>
      <c r="M908" s="10"/>
      <c r="N908" s="10"/>
      <c r="O908" s="10"/>
      <c r="P908" s="10"/>
      <c r="Q908" s="10">
        <f t="shared" si="1"/>
        <v>0</v>
      </c>
      <c r="R908" s="10"/>
      <c r="S908" s="10"/>
      <c r="T908" s="10"/>
    </row>
    <row r="909" spans="1:20" ht="15.75" customHeight="1">
      <c r="A909" s="10"/>
      <c r="B909" s="12"/>
      <c r="C909" s="10"/>
      <c r="D909" s="10"/>
      <c r="E909" s="10"/>
      <c r="F909" s="10"/>
      <c r="G909" s="10"/>
      <c r="H909" s="10"/>
      <c r="I909" s="10"/>
      <c r="J909" s="10"/>
      <c r="K909" s="10"/>
      <c r="L909" s="10"/>
      <c r="M909" s="10"/>
      <c r="N909" s="10"/>
      <c r="O909" s="10"/>
      <c r="P909" s="10"/>
      <c r="Q909" s="10">
        <f t="shared" si="1"/>
        <v>0</v>
      </c>
      <c r="R909" s="10"/>
      <c r="S909" s="10"/>
      <c r="T909" s="10"/>
    </row>
    <row r="910" spans="1:20" ht="15.75" customHeight="1">
      <c r="A910" s="10"/>
      <c r="B910" s="12"/>
      <c r="C910" s="10"/>
      <c r="D910" s="10"/>
      <c r="E910" s="10"/>
      <c r="F910" s="10"/>
      <c r="G910" s="10"/>
      <c r="H910" s="10"/>
      <c r="I910" s="10"/>
      <c r="J910" s="10"/>
      <c r="K910" s="10"/>
      <c r="L910" s="10"/>
      <c r="M910" s="10"/>
      <c r="N910" s="10"/>
      <c r="O910" s="10"/>
      <c r="P910" s="10"/>
      <c r="Q910" s="10">
        <f t="shared" si="1"/>
        <v>0</v>
      </c>
      <c r="R910" s="10"/>
      <c r="S910" s="10"/>
      <c r="T910" s="10"/>
    </row>
    <row r="911" spans="1:20" ht="15.75" customHeight="1">
      <c r="A911" s="10"/>
      <c r="B911" s="12"/>
      <c r="C911" s="10"/>
      <c r="D911" s="10"/>
      <c r="E911" s="10"/>
      <c r="F911" s="10"/>
      <c r="G911" s="10"/>
      <c r="H911" s="10"/>
      <c r="I911" s="10"/>
      <c r="J911" s="10"/>
      <c r="K911" s="10"/>
      <c r="L911" s="10"/>
      <c r="M911" s="10"/>
      <c r="N911" s="10"/>
      <c r="O911" s="10"/>
      <c r="P911" s="10"/>
      <c r="Q911" s="10">
        <f t="shared" si="1"/>
        <v>0</v>
      </c>
      <c r="R911" s="10"/>
      <c r="S911" s="10"/>
      <c r="T911" s="10"/>
    </row>
    <row r="912" spans="1:20" ht="15.75" customHeight="1">
      <c r="A912" s="10"/>
      <c r="B912" s="12"/>
      <c r="C912" s="10"/>
      <c r="D912" s="10"/>
      <c r="E912" s="10"/>
      <c r="F912" s="10"/>
      <c r="G912" s="10"/>
      <c r="H912" s="10"/>
      <c r="I912" s="10"/>
      <c r="J912" s="10"/>
      <c r="K912" s="10"/>
      <c r="L912" s="10"/>
      <c r="M912" s="10"/>
      <c r="N912" s="10"/>
      <c r="O912" s="10"/>
      <c r="P912" s="10"/>
      <c r="Q912" s="10">
        <f t="shared" si="1"/>
        <v>0</v>
      </c>
      <c r="R912" s="10"/>
      <c r="S912" s="10"/>
      <c r="T912" s="10"/>
    </row>
    <row r="913" spans="1:20" ht="15.75" customHeight="1">
      <c r="A913" s="10"/>
      <c r="B913" s="12"/>
      <c r="C913" s="10"/>
      <c r="D913" s="10"/>
      <c r="E913" s="10"/>
      <c r="F913" s="10"/>
      <c r="G913" s="10"/>
      <c r="H913" s="10"/>
      <c r="I913" s="10"/>
      <c r="J913" s="10"/>
      <c r="K913" s="10"/>
      <c r="L913" s="10"/>
      <c r="M913" s="10"/>
      <c r="N913" s="10"/>
      <c r="O913" s="10"/>
      <c r="P913" s="10"/>
      <c r="Q913" s="10">
        <f t="shared" si="1"/>
        <v>0</v>
      </c>
      <c r="R913" s="10"/>
      <c r="S913" s="10"/>
      <c r="T913" s="10"/>
    </row>
    <row r="914" spans="1:20" ht="15.75" customHeight="1">
      <c r="A914" s="10"/>
      <c r="B914" s="12"/>
      <c r="C914" s="10"/>
      <c r="D914" s="10"/>
      <c r="E914" s="10"/>
      <c r="F914" s="10"/>
      <c r="G914" s="10"/>
      <c r="H914" s="10"/>
      <c r="I914" s="10"/>
      <c r="J914" s="10"/>
      <c r="K914" s="10"/>
      <c r="L914" s="10"/>
      <c r="M914" s="10"/>
      <c r="N914" s="10"/>
      <c r="O914" s="10"/>
      <c r="P914" s="10"/>
      <c r="Q914" s="10">
        <f t="shared" si="1"/>
        <v>0</v>
      </c>
      <c r="R914" s="10"/>
      <c r="S914" s="10"/>
      <c r="T914" s="10"/>
    </row>
    <row r="915" spans="1:20" ht="15.75" customHeight="1">
      <c r="A915" s="10"/>
      <c r="B915" s="12"/>
      <c r="C915" s="10"/>
      <c r="D915" s="10"/>
      <c r="E915" s="10"/>
      <c r="F915" s="10"/>
      <c r="G915" s="10"/>
      <c r="H915" s="10"/>
      <c r="I915" s="10"/>
      <c r="J915" s="10"/>
      <c r="K915" s="10"/>
      <c r="L915" s="10"/>
      <c r="M915" s="10"/>
      <c r="N915" s="10"/>
      <c r="O915" s="10"/>
      <c r="P915" s="10"/>
      <c r="Q915" s="10">
        <f t="shared" si="1"/>
        <v>0</v>
      </c>
      <c r="R915" s="10"/>
      <c r="S915" s="10"/>
      <c r="T915" s="10"/>
    </row>
    <row r="916" spans="1:20" ht="15.75" customHeight="1">
      <c r="A916" s="10"/>
      <c r="B916" s="12"/>
      <c r="C916" s="10"/>
      <c r="D916" s="10"/>
      <c r="E916" s="10"/>
      <c r="F916" s="10"/>
      <c r="G916" s="10"/>
      <c r="H916" s="10"/>
      <c r="I916" s="10"/>
      <c r="J916" s="10"/>
      <c r="K916" s="10"/>
      <c r="L916" s="10"/>
      <c r="M916" s="10"/>
      <c r="N916" s="10"/>
      <c r="O916" s="10"/>
      <c r="P916" s="10"/>
      <c r="Q916" s="10">
        <f t="shared" si="1"/>
        <v>0</v>
      </c>
      <c r="R916" s="10"/>
      <c r="S916" s="10"/>
      <c r="T916" s="10"/>
    </row>
    <row r="917" spans="1:20" ht="15.75" customHeight="1">
      <c r="A917" s="10"/>
      <c r="B917" s="12"/>
      <c r="C917" s="10"/>
      <c r="D917" s="10"/>
      <c r="E917" s="10"/>
      <c r="F917" s="10"/>
      <c r="G917" s="10"/>
      <c r="H917" s="10"/>
      <c r="I917" s="10"/>
      <c r="J917" s="10"/>
      <c r="K917" s="10"/>
      <c r="L917" s="10"/>
      <c r="M917" s="10"/>
      <c r="N917" s="10"/>
      <c r="O917" s="10"/>
      <c r="P917" s="10"/>
      <c r="Q917" s="10">
        <f t="shared" si="1"/>
        <v>0</v>
      </c>
      <c r="R917" s="10"/>
      <c r="S917" s="10"/>
      <c r="T917" s="10"/>
    </row>
    <row r="918" spans="1:20" ht="15.75" customHeight="1">
      <c r="A918" s="10"/>
      <c r="B918" s="12"/>
      <c r="C918" s="10"/>
      <c r="D918" s="10"/>
      <c r="E918" s="10"/>
      <c r="F918" s="10"/>
      <c r="G918" s="10"/>
      <c r="H918" s="10"/>
      <c r="I918" s="10"/>
      <c r="J918" s="10"/>
      <c r="K918" s="10"/>
      <c r="L918" s="10"/>
      <c r="M918" s="10"/>
      <c r="N918" s="10"/>
      <c r="O918" s="10"/>
      <c r="P918" s="10"/>
      <c r="Q918" s="10">
        <f t="shared" si="1"/>
        <v>0</v>
      </c>
      <c r="R918" s="10"/>
      <c r="S918" s="10"/>
      <c r="T918" s="10"/>
    </row>
    <row r="919" spans="1:20" ht="15.75" customHeight="1">
      <c r="A919" s="10"/>
      <c r="B919" s="12"/>
      <c r="C919" s="10"/>
      <c r="D919" s="10"/>
      <c r="E919" s="10"/>
      <c r="F919" s="10"/>
      <c r="G919" s="10"/>
      <c r="H919" s="10"/>
      <c r="I919" s="10"/>
      <c r="J919" s="10"/>
      <c r="K919" s="10"/>
      <c r="L919" s="10"/>
      <c r="M919" s="10"/>
      <c r="N919" s="10"/>
      <c r="O919" s="10"/>
      <c r="P919" s="10"/>
      <c r="Q919" s="10">
        <f t="shared" si="1"/>
        <v>0</v>
      </c>
      <c r="R919" s="10"/>
      <c r="S919" s="10"/>
      <c r="T919" s="10"/>
    </row>
    <row r="920" spans="1:20" ht="15.75" customHeight="1">
      <c r="A920" s="10"/>
      <c r="B920" s="12"/>
      <c r="C920" s="10"/>
      <c r="D920" s="10"/>
      <c r="E920" s="10"/>
      <c r="F920" s="10"/>
      <c r="G920" s="10"/>
      <c r="H920" s="10"/>
      <c r="I920" s="10"/>
      <c r="J920" s="10"/>
      <c r="K920" s="10"/>
      <c r="L920" s="10"/>
      <c r="M920" s="10"/>
      <c r="N920" s="10"/>
      <c r="O920" s="10"/>
      <c r="P920" s="10"/>
      <c r="Q920" s="10">
        <f t="shared" si="1"/>
        <v>0</v>
      </c>
      <c r="R920" s="10"/>
      <c r="S920" s="10"/>
      <c r="T920" s="10"/>
    </row>
    <row r="921" spans="1:20" ht="15.75" customHeight="1">
      <c r="A921" s="10"/>
      <c r="B921" s="12"/>
      <c r="C921" s="10"/>
      <c r="D921" s="10"/>
      <c r="E921" s="10"/>
      <c r="F921" s="10"/>
      <c r="G921" s="10"/>
      <c r="H921" s="10"/>
      <c r="I921" s="10"/>
      <c r="J921" s="10"/>
      <c r="K921" s="10"/>
      <c r="L921" s="10"/>
      <c r="M921" s="10"/>
      <c r="N921" s="10"/>
      <c r="O921" s="10"/>
      <c r="P921" s="10"/>
      <c r="Q921" s="10">
        <f t="shared" si="1"/>
        <v>0</v>
      </c>
      <c r="R921" s="10"/>
      <c r="S921" s="10"/>
      <c r="T921" s="10"/>
    </row>
    <row r="922" spans="1:20" ht="15.75" customHeight="1">
      <c r="A922" s="10"/>
      <c r="B922" s="12"/>
      <c r="C922" s="10"/>
      <c r="D922" s="10"/>
      <c r="E922" s="10"/>
      <c r="F922" s="10"/>
      <c r="G922" s="10"/>
      <c r="H922" s="10"/>
      <c r="I922" s="10"/>
      <c r="J922" s="10"/>
      <c r="K922" s="10"/>
      <c r="L922" s="10"/>
      <c r="M922" s="10"/>
      <c r="N922" s="10"/>
      <c r="O922" s="10"/>
      <c r="P922" s="10"/>
      <c r="Q922" s="10">
        <f t="shared" si="1"/>
        <v>0</v>
      </c>
      <c r="R922" s="10"/>
      <c r="S922" s="10"/>
      <c r="T922" s="10"/>
    </row>
    <row r="923" spans="1:20" ht="15.75" customHeight="1">
      <c r="A923" s="10"/>
      <c r="B923" s="12"/>
      <c r="C923" s="10"/>
      <c r="D923" s="10"/>
      <c r="E923" s="10"/>
      <c r="F923" s="10"/>
      <c r="G923" s="10"/>
      <c r="H923" s="10"/>
      <c r="I923" s="10"/>
      <c r="J923" s="10"/>
      <c r="K923" s="10"/>
      <c r="L923" s="10"/>
      <c r="M923" s="10"/>
      <c r="N923" s="10"/>
      <c r="O923" s="10"/>
      <c r="P923" s="10"/>
      <c r="Q923" s="10">
        <f t="shared" si="1"/>
        <v>0</v>
      </c>
      <c r="R923" s="10"/>
      <c r="S923" s="10"/>
      <c r="T923" s="10"/>
    </row>
    <row r="924" spans="1:20" ht="15.75" customHeight="1">
      <c r="A924" s="10"/>
      <c r="B924" s="12"/>
      <c r="C924" s="10"/>
      <c r="D924" s="10"/>
      <c r="E924" s="10"/>
      <c r="F924" s="10"/>
      <c r="G924" s="10"/>
      <c r="H924" s="10"/>
      <c r="I924" s="10"/>
      <c r="J924" s="10"/>
      <c r="K924" s="10"/>
      <c r="L924" s="10"/>
      <c r="M924" s="10"/>
      <c r="N924" s="10"/>
      <c r="O924" s="10"/>
      <c r="P924" s="10"/>
      <c r="Q924" s="10">
        <f t="shared" si="1"/>
        <v>0</v>
      </c>
      <c r="R924" s="10"/>
      <c r="S924" s="10"/>
      <c r="T924" s="10"/>
    </row>
    <row r="925" spans="1:20" ht="15.75" customHeight="1">
      <c r="A925" s="10"/>
      <c r="B925" s="12"/>
      <c r="C925" s="10"/>
      <c r="D925" s="10"/>
      <c r="E925" s="10"/>
      <c r="F925" s="10"/>
      <c r="G925" s="10"/>
      <c r="H925" s="10"/>
      <c r="I925" s="10"/>
      <c r="J925" s="10"/>
      <c r="K925" s="10"/>
      <c r="L925" s="10"/>
      <c r="M925" s="10"/>
      <c r="N925" s="10"/>
      <c r="O925" s="10"/>
      <c r="P925" s="10"/>
      <c r="Q925" s="10">
        <f t="shared" si="1"/>
        <v>0</v>
      </c>
      <c r="R925" s="10"/>
      <c r="S925" s="10"/>
      <c r="T925" s="10"/>
    </row>
    <row r="926" spans="1:20" ht="15.75" customHeight="1">
      <c r="A926" s="10"/>
      <c r="B926" s="12"/>
      <c r="C926" s="10"/>
      <c r="D926" s="10"/>
      <c r="E926" s="10"/>
      <c r="F926" s="10"/>
      <c r="G926" s="10"/>
      <c r="H926" s="10"/>
      <c r="I926" s="10"/>
      <c r="J926" s="10"/>
      <c r="K926" s="10"/>
      <c r="L926" s="10"/>
      <c r="M926" s="10"/>
      <c r="N926" s="10"/>
      <c r="O926" s="10"/>
      <c r="P926" s="10"/>
      <c r="Q926" s="10">
        <f t="shared" si="1"/>
        <v>0</v>
      </c>
      <c r="R926" s="10"/>
      <c r="S926" s="10"/>
      <c r="T926" s="10"/>
    </row>
    <row r="927" spans="1:20" ht="15.75" customHeight="1">
      <c r="A927" s="10"/>
      <c r="B927" s="12"/>
      <c r="C927" s="10"/>
      <c r="D927" s="10"/>
      <c r="E927" s="10"/>
      <c r="F927" s="10"/>
      <c r="G927" s="10"/>
      <c r="H927" s="10"/>
      <c r="I927" s="10"/>
      <c r="J927" s="10"/>
      <c r="K927" s="10"/>
      <c r="L927" s="10"/>
      <c r="M927" s="10"/>
      <c r="N927" s="10"/>
      <c r="O927" s="10"/>
      <c r="P927" s="10"/>
      <c r="Q927" s="10">
        <f t="shared" si="1"/>
        <v>0</v>
      </c>
      <c r="R927" s="10"/>
      <c r="S927" s="10"/>
      <c r="T927" s="10"/>
    </row>
    <row r="928" spans="1:20" ht="15.75" customHeight="1">
      <c r="A928" s="10"/>
      <c r="B928" s="12"/>
      <c r="C928" s="10"/>
      <c r="D928" s="10"/>
      <c r="E928" s="10"/>
      <c r="F928" s="10"/>
      <c r="G928" s="10"/>
      <c r="H928" s="10"/>
      <c r="I928" s="10"/>
      <c r="J928" s="10"/>
      <c r="K928" s="10"/>
      <c r="L928" s="10"/>
      <c r="M928" s="10"/>
      <c r="N928" s="10"/>
      <c r="O928" s="10"/>
      <c r="P928" s="10"/>
      <c r="Q928" s="10">
        <f t="shared" si="1"/>
        <v>0</v>
      </c>
      <c r="R928" s="10"/>
      <c r="S928" s="10"/>
      <c r="T928" s="10"/>
    </row>
    <row r="929" spans="1:20" ht="15.75" customHeight="1">
      <c r="A929" s="10"/>
      <c r="B929" s="12"/>
      <c r="C929" s="10"/>
      <c r="D929" s="10"/>
      <c r="E929" s="10"/>
      <c r="F929" s="10"/>
      <c r="G929" s="10"/>
      <c r="H929" s="10"/>
      <c r="I929" s="10"/>
      <c r="J929" s="10"/>
      <c r="K929" s="10"/>
      <c r="L929" s="10"/>
      <c r="M929" s="10"/>
      <c r="N929" s="10"/>
      <c r="O929" s="10"/>
      <c r="P929" s="10"/>
      <c r="Q929" s="10">
        <f t="shared" si="1"/>
        <v>0</v>
      </c>
      <c r="R929" s="10"/>
      <c r="S929" s="10"/>
      <c r="T929" s="10"/>
    </row>
    <row r="930" spans="1:20" ht="15.75" customHeight="1">
      <c r="A930" s="10"/>
      <c r="B930" s="12"/>
      <c r="C930" s="10"/>
      <c r="D930" s="10"/>
      <c r="E930" s="10"/>
      <c r="F930" s="10"/>
      <c r="G930" s="10"/>
      <c r="H930" s="10"/>
      <c r="I930" s="10"/>
      <c r="J930" s="10"/>
      <c r="K930" s="10"/>
      <c r="L930" s="10"/>
      <c r="M930" s="10"/>
      <c r="N930" s="10"/>
      <c r="O930" s="10"/>
      <c r="P930" s="10"/>
      <c r="Q930" s="10">
        <f t="shared" si="1"/>
        <v>0</v>
      </c>
      <c r="R930" s="10"/>
      <c r="S930" s="10"/>
      <c r="T930" s="10"/>
    </row>
    <row r="931" spans="1:20" ht="15.75" customHeight="1">
      <c r="A931" s="10"/>
      <c r="B931" s="12"/>
      <c r="C931" s="10"/>
      <c r="D931" s="10"/>
      <c r="E931" s="10"/>
      <c r="F931" s="10"/>
      <c r="G931" s="10"/>
      <c r="H931" s="10"/>
      <c r="I931" s="10"/>
      <c r="J931" s="10"/>
      <c r="K931" s="10"/>
      <c r="L931" s="10"/>
      <c r="M931" s="10"/>
      <c r="N931" s="10"/>
      <c r="O931" s="10"/>
      <c r="P931" s="10"/>
      <c r="Q931" s="10">
        <f t="shared" si="1"/>
        <v>0</v>
      </c>
      <c r="R931" s="10"/>
      <c r="S931" s="10"/>
      <c r="T931" s="10"/>
    </row>
    <row r="932" spans="1:20" ht="15.75" customHeight="1">
      <c r="A932" s="10"/>
      <c r="B932" s="12"/>
      <c r="C932" s="10"/>
      <c r="D932" s="10"/>
      <c r="E932" s="10"/>
      <c r="F932" s="10"/>
      <c r="G932" s="10"/>
      <c r="H932" s="10"/>
      <c r="I932" s="10"/>
      <c r="J932" s="10"/>
      <c r="K932" s="10"/>
      <c r="L932" s="10"/>
      <c r="M932" s="10"/>
      <c r="N932" s="10"/>
      <c r="O932" s="10"/>
      <c r="P932" s="10"/>
      <c r="Q932" s="10">
        <f t="shared" si="1"/>
        <v>0</v>
      </c>
      <c r="R932" s="10"/>
      <c r="S932" s="10"/>
      <c r="T932" s="10"/>
    </row>
    <row r="933" spans="1:20" ht="15.75" customHeight="1">
      <c r="A933" s="10"/>
      <c r="B933" s="12"/>
      <c r="C933" s="10"/>
      <c r="D933" s="10"/>
      <c r="E933" s="10"/>
      <c r="F933" s="10"/>
      <c r="G933" s="10"/>
      <c r="H933" s="10"/>
      <c r="I933" s="10"/>
      <c r="J933" s="10"/>
      <c r="K933" s="10"/>
      <c r="L933" s="10"/>
      <c r="M933" s="10"/>
      <c r="N933" s="10"/>
      <c r="O933" s="10"/>
      <c r="P933" s="10"/>
      <c r="Q933" s="10">
        <f t="shared" si="1"/>
        <v>0</v>
      </c>
      <c r="R933" s="10"/>
      <c r="S933" s="10"/>
      <c r="T933" s="10"/>
    </row>
    <row r="934" spans="1:20" ht="15.75" customHeight="1">
      <c r="A934" s="10"/>
      <c r="B934" s="12"/>
      <c r="C934" s="10"/>
      <c r="D934" s="10"/>
      <c r="E934" s="10"/>
      <c r="F934" s="10"/>
      <c r="G934" s="10"/>
      <c r="H934" s="10"/>
      <c r="I934" s="10"/>
      <c r="J934" s="10"/>
      <c r="K934" s="10"/>
      <c r="L934" s="10"/>
      <c r="M934" s="10"/>
      <c r="N934" s="10"/>
      <c r="O934" s="10"/>
      <c r="P934" s="10"/>
      <c r="Q934" s="10">
        <f t="shared" si="1"/>
        <v>0</v>
      </c>
      <c r="R934" s="10"/>
      <c r="S934" s="10"/>
      <c r="T934" s="10"/>
    </row>
    <row r="935" spans="1:20" ht="15.75" customHeight="1">
      <c r="A935" s="10"/>
      <c r="B935" s="12"/>
      <c r="C935" s="10"/>
      <c r="D935" s="10"/>
      <c r="E935" s="10"/>
      <c r="F935" s="10"/>
      <c r="G935" s="10"/>
      <c r="H935" s="10"/>
      <c r="I935" s="10"/>
      <c r="J935" s="10"/>
      <c r="K935" s="10"/>
      <c r="L935" s="10"/>
      <c r="M935" s="10"/>
      <c r="N935" s="10"/>
      <c r="O935" s="10"/>
      <c r="P935" s="10"/>
      <c r="Q935" s="10">
        <f t="shared" si="1"/>
        <v>0</v>
      </c>
      <c r="R935" s="10"/>
      <c r="S935" s="10"/>
      <c r="T935" s="10"/>
    </row>
    <row r="936" spans="1:20" ht="15.75" customHeight="1">
      <c r="A936" s="10"/>
      <c r="B936" s="12"/>
      <c r="C936" s="10"/>
      <c r="D936" s="10"/>
      <c r="E936" s="10"/>
      <c r="F936" s="10"/>
      <c r="G936" s="10"/>
      <c r="H936" s="10"/>
      <c r="I936" s="10"/>
      <c r="J936" s="10"/>
      <c r="K936" s="10"/>
      <c r="L936" s="10"/>
      <c r="M936" s="10"/>
      <c r="N936" s="10"/>
      <c r="O936" s="10"/>
      <c r="P936" s="10"/>
      <c r="Q936" s="10">
        <f t="shared" si="1"/>
        <v>0</v>
      </c>
      <c r="R936" s="10"/>
      <c r="S936" s="10"/>
      <c r="T936" s="10"/>
    </row>
    <row r="937" spans="1:20" ht="15.75" customHeight="1">
      <c r="A937" s="10"/>
      <c r="B937" s="12"/>
      <c r="C937" s="10"/>
      <c r="D937" s="10"/>
      <c r="E937" s="10"/>
      <c r="F937" s="10"/>
      <c r="G937" s="10"/>
      <c r="H937" s="10"/>
      <c r="I937" s="10"/>
      <c r="J937" s="10"/>
      <c r="K937" s="10"/>
      <c r="L937" s="10"/>
      <c r="M937" s="10"/>
      <c r="N937" s="10"/>
      <c r="O937" s="10"/>
      <c r="P937" s="10"/>
      <c r="Q937" s="10">
        <f t="shared" si="1"/>
        <v>0</v>
      </c>
      <c r="R937" s="10"/>
      <c r="S937" s="10"/>
      <c r="T937" s="10"/>
    </row>
    <row r="938" spans="1:20" ht="15.75" customHeight="1">
      <c r="A938" s="10"/>
      <c r="B938" s="12"/>
      <c r="C938" s="10"/>
      <c r="D938" s="10"/>
      <c r="E938" s="10"/>
      <c r="F938" s="10"/>
      <c r="G938" s="10"/>
      <c r="H938" s="10"/>
      <c r="I938" s="10"/>
      <c r="J938" s="10"/>
      <c r="K938" s="10"/>
      <c r="L938" s="10"/>
      <c r="M938" s="10"/>
      <c r="N938" s="10"/>
      <c r="O938" s="10"/>
      <c r="P938" s="10"/>
      <c r="Q938" s="10">
        <f t="shared" si="1"/>
        <v>0</v>
      </c>
      <c r="R938" s="10"/>
      <c r="S938" s="10"/>
      <c r="T938" s="10"/>
    </row>
    <row r="939" spans="1:20" ht="15.75" customHeight="1">
      <c r="A939" s="10"/>
      <c r="B939" s="12"/>
      <c r="C939" s="10"/>
      <c r="D939" s="10"/>
      <c r="E939" s="10"/>
      <c r="F939" s="10"/>
      <c r="G939" s="10"/>
      <c r="H939" s="10"/>
      <c r="I939" s="10"/>
      <c r="J939" s="10"/>
      <c r="K939" s="10"/>
      <c r="L939" s="10"/>
      <c r="M939" s="10"/>
      <c r="N939" s="10"/>
      <c r="O939" s="10"/>
      <c r="P939" s="10"/>
      <c r="Q939" s="10">
        <f t="shared" si="1"/>
        <v>0</v>
      </c>
      <c r="R939" s="10"/>
      <c r="S939" s="10"/>
      <c r="T939" s="10"/>
    </row>
    <row r="940" spans="1:20" ht="15.75" customHeight="1">
      <c r="A940" s="10"/>
      <c r="B940" s="12"/>
      <c r="C940" s="10"/>
      <c r="D940" s="10"/>
      <c r="E940" s="10"/>
      <c r="F940" s="10"/>
      <c r="G940" s="10"/>
      <c r="H940" s="10"/>
      <c r="I940" s="10"/>
      <c r="J940" s="10"/>
      <c r="K940" s="10"/>
      <c r="L940" s="10"/>
      <c r="M940" s="10"/>
      <c r="N940" s="10"/>
      <c r="O940" s="10"/>
      <c r="P940" s="10"/>
      <c r="Q940" s="10">
        <f t="shared" si="1"/>
        <v>0</v>
      </c>
      <c r="R940" s="10"/>
      <c r="S940" s="10"/>
      <c r="T940" s="10"/>
    </row>
    <row r="941" spans="1:20" ht="15.75" customHeight="1">
      <c r="A941" s="10"/>
      <c r="B941" s="12"/>
      <c r="C941" s="10"/>
      <c r="D941" s="10"/>
      <c r="E941" s="10"/>
      <c r="F941" s="10"/>
      <c r="G941" s="10"/>
      <c r="H941" s="10"/>
      <c r="I941" s="10"/>
      <c r="J941" s="10"/>
      <c r="K941" s="10"/>
      <c r="L941" s="10"/>
      <c r="M941" s="10"/>
      <c r="N941" s="10"/>
      <c r="O941" s="10"/>
      <c r="P941" s="10"/>
      <c r="Q941" s="10">
        <f t="shared" si="1"/>
        <v>0</v>
      </c>
      <c r="R941" s="10"/>
      <c r="S941" s="10"/>
      <c r="T941" s="10"/>
    </row>
    <row r="942" spans="1:20" ht="15.75" customHeight="1">
      <c r="A942" s="10"/>
      <c r="B942" s="12"/>
      <c r="C942" s="10"/>
      <c r="D942" s="10"/>
      <c r="E942" s="10"/>
      <c r="F942" s="10"/>
      <c r="G942" s="10"/>
      <c r="H942" s="10"/>
      <c r="I942" s="10"/>
      <c r="J942" s="10"/>
      <c r="K942" s="10"/>
      <c r="L942" s="10"/>
      <c r="M942" s="10"/>
      <c r="N942" s="10"/>
      <c r="O942" s="10"/>
      <c r="P942" s="10"/>
      <c r="Q942" s="10">
        <f t="shared" si="1"/>
        <v>0</v>
      </c>
      <c r="R942" s="10"/>
      <c r="S942" s="10"/>
      <c r="T942" s="10"/>
    </row>
    <row r="943" spans="1:20" ht="15.75" customHeight="1">
      <c r="A943" s="10"/>
      <c r="B943" s="12"/>
      <c r="C943" s="10"/>
      <c r="D943" s="10"/>
      <c r="E943" s="10"/>
      <c r="F943" s="10"/>
      <c r="G943" s="10"/>
      <c r="H943" s="10"/>
      <c r="I943" s="10"/>
      <c r="J943" s="10"/>
      <c r="K943" s="10"/>
      <c r="L943" s="10"/>
      <c r="M943" s="10"/>
      <c r="N943" s="10"/>
      <c r="O943" s="10"/>
      <c r="P943" s="10"/>
      <c r="Q943" s="10">
        <f t="shared" si="1"/>
        <v>0</v>
      </c>
      <c r="R943" s="10"/>
      <c r="S943" s="10"/>
      <c r="T943" s="10"/>
    </row>
    <row r="944" spans="1:20" ht="15.75" customHeight="1">
      <c r="A944" s="10"/>
      <c r="B944" s="12"/>
      <c r="C944" s="10"/>
      <c r="D944" s="10"/>
      <c r="E944" s="10"/>
      <c r="F944" s="10"/>
      <c r="G944" s="10"/>
      <c r="H944" s="10"/>
      <c r="I944" s="10"/>
      <c r="J944" s="10"/>
      <c r="K944" s="10"/>
      <c r="L944" s="10"/>
      <c r="M944" s="10"/>
      <c r="N944" s="10"/>
      <c r="O944" s="10"/>
      <c r="P944" s="10"/>
      <c r="Q944" s="10">
        <f t="shared" si="1"/>
        <v>0</v>
      </c>
      <c r="R944" s="10"/>
      <c r="S944" s="10"/>
      <c r="T944" s="10"/>
    </row>
    <row r="945" spans="1:20" ht="15.75" customHeight="1">
      <c r="A945" s="10"/>
      <c r="B945" s="12"/>
      <c r="C945" s="10"/>
      <c r="D945" s="10"/>
      <c r="E945" s="10"/>
      <c r="F945" s="10"/>
      <c r="G945" s="10"/>
      <c r="H945" s="10"/>
      <c r="I945" s="10"/>
      <c r="J945" s="10"/>
      <c r="K945" s="10"/>
      <c r="L945" s="10"/>
      <c r="M945" s="10"/>
      <c r="N945" s="10"/>
      <c r="O945" s="10"/>
      <c r="P945" s="10"/>
      <c r="Q945" s="10">
        <f t="shared" si="1"/>
        <v>0</v>
      </c>
      <c r="R945" s="10"/>
      <c r="S945" s="10"/>
      <c r="T945" s="10"/>
    </row>
    <row r="946" spans="1:20" ht="15.75" customHeight="1">
      <c r="A946" s="10"/>
      <c r="B946" s="12"/>
      <c r="C946" s="10"/>
      <c r="D946" s="10"/>
      <c r="E946" s="10"/>
      <c r="F946" s="10"/>
      <c r="G946" s="10"/>
      <c r="H946" s="10"/>
      <c r="I946" s="10"/>
      <c r="J946" s="10"/>
      <c r="K946" s="10"/>
      <c r="L946" s="10"/>
      <c r="M946" s="10"/>
      <c r="N946" s="10"/>
      <c r="O946" s="10"/>
      <c r="P946" s="10"/>
      <c r="Q946" s="10">
        <f t="shared" si="1"/>
        <v>0</v>
      </c>
      <c r="R946" s="10"/>
      <c r="S946" s="10"/>
      <c r="T946" s="10"/>
    </row>
    <row r="947" spans="1:20" ht="15.75" customHeight="1">
      <c r="A947" s="10"/>
      <c r="B947" s="12"/>
      <c r="C947" s="10"/>
      <c r="D947" s="10"/>
      <c r="E947" s="10"/>
      <c r="F947" s="10"/>
      <c r="G947" s="10"/>
      <c r="H947" s="10"/>
      <c r="I947" s="10"/>
      <c r="J947" s="10"/>
      <c r="K947" s="10"/>
      <c r="L947" s="10"/>
      <c r="M947" s="10"/>
      <c r="N947" s="10"/>
      <c r="O947" s="10"/>
      <c r="P947" s="10"/>
      <c r="Q947" s="10">
        <f t="shared" si="1"/>
        <v>0</v>
      </c>
      <c r="R947" s="10"/>
      <c r="S947" s="10"/>
      <c r="T947" s="10"/>
    </row>
    <row r="948" spans="1:20" ht="15.75" customHeight="1">
      <c r="A948" s="10"/>
      <c r="B948" s="12"/>
      <c r="C948" s="10"/>
      <c r="D948" s="10"/>
      <c r="E948" s="10"/>
      <c r="F948" s="10"/>
      <c r="G948" s="10"/>
      <c r="H948" s="10"/>
      <c r="I948" s="10"/>
      <c r="J948" s="10"/>
      <c r="K948" s="10"/>
      <c r="L948" s="10"/>
      <c r="M948" s="10"/>
      <c r="N948" s="10"/>
      <c r="O948" s="10"/>
      <c r="P948" s="10"/>
      <c r="Q948" s="10">
        <f t="shared" si="1"/>
        <v>0</v>
      </c>
      <c r="R948" s="10"/>
      <c r="S948" s="10"/>
      <c r="T948" s="10"/>
    </row>
    <row r="949" spans="1:20" ht="15.75" customHeight="1">
      <c r="A949" s="10"/>
      <c r="B949" s="12"/>
      <c r="C949" s="10"/>
      <c r="D949" s="10"/>
      <c r="E949" s="10"/>
      <c r="F949" s="10"/>
      <c r="G949" s="10"/>
      <c r="H949" s="10"/>
      <c r="I949" s="10"/>
      <c r="J949" s="10"/>
      <c r="K949" s="10"/>
      <c r="L949" s="10"/>
      <c r="M949" s="10"/>
      <c r="N949" s="10"/>
      <c r="O949" s="10"/>
      <c r="P949" s="10"/>
      <c r="Q949" s="10">
        <f t="shared" si="1"/>
        <v>0</v>
      </c>
      <c r="R949" s="10"/>
      <c r="S949" s="10"/>
      <c r="T949" s="10"/>
    </row>
    <row r="950" spans="1:20" ht="15.75" customHeight="1">
      <c r="A950" s="10"/>
      <c r="B950" s="12"/>
      <c r="C950" s="10"/>
      <c r="D950" s="10"/>
      <c r="E950" s="10"/>
      <c r="F950" s="10"/>
      <c r="G950" s="10"/>
      <c r="H950" s="10"/>
      <c r="I950" s="10"/>
      <c r="J950" s="10"/>
      <c r="K950" s="10"/>
      <c r="L950" s="10"/>
      <c r="M950" s="10"/>
      <c r="N950" s="10"/>
      <c r="O950" s="10"/>
      <c r="P950" s="10"/>
      <c r="Q950" s="10">
        <f t="shared" si="1"/>
        <v>0</v>
      </c>
      <c r="R950" s="10"/>
      <c r="S950" s="10"/>
      <c r="T950" s="10"/>
    </row>
    <row r="951" spans="1:20" ht="15.75" customHeight="1">
      <c r="A951" s="10"/>
      <c r="B951" s="12"/>
      <c r="C951" s="10"/>
      <c r="D951" s="10"/>
      <c r="E951" s="10"/>
      <c r="F951" s="10"/>
      <c r="G951" s="10"/>
      <c r="H951" s="10"/>
      <c r="I951" s="10"/>
      <c r="J951" s="10"/>
      <c r="K951" s="10"/>
      <c r="L951" s="10"/>
      <c r="M951" s="10"/>
      <c r="N951" s="10"/>
      <c r="O951" s="10"/>
      <c r="P951" s="10"/>
      <c r="Q951" s="10">
        <f t="shared" si="1"/>
        <v>0</v>
      </c>
      <c r="R951" s="10"/>
      <c r="S951" s="10"/>
      <c r="T951" s="10"/>
    </row>
    <row r="952" spans="1:20" ht="15.75" customHeight="1">
      <c r="A952" s="10"/>
      <c r="B952" s="12"/>
      <c r="C952" s="10"/>
      <c r="D952" s="10"/>
      <c r="E952" s="10"/>
      <c r="F952" s="10"/>
      <c r="G952" s="10"/>
      <c r="H952" s="10"/>
      <c r="I952" s="10"/>
      <c r="J952" s="10"/>
      <c r="K952" s="10"/>
      <c r="L952" s="10"/>
      <c r="M952" s="10"/>
      <c r="N952" s="10"/>
      <c r="O952" s="10"/>
      <c r="P952" s="10"/>
      <c r="Q952" s="10">
        <f t="shared" si="1"/>
        <v>0</v>
      </c>
      <c r="R952" s="10"/>
      <c r="S952" s="10"/>
      <c r="T952" s="10"/>
    </row>
    <row r="953" spans="1:20" ht="15.75" customHeight="1">
      <c r="A953" s="10"/>
      <c r="B953" s="12"/>
      <c r="C953" s="10"/>
      <c r="D953" s="10"/>
      <c r="E953" s="10"/>
      <c r="F953" s="10"/>
      <c r="G953" s="10"/>
      <c r="H953" s="10"/>
      <c r="I953" s="10"/>
      <c r="J953" s="10"/>
      <c r="K953" s="10"/>
      <c r="L953" s="10"/>
      <c r="M953" s="10"/>
      <c r="N953" s="10"/>
      <c r="O953" s="10"/>
      <c r="P953" s="10"/>
      <c r="Q953" s="10">
        <f t="shared" si="1"/>
        <v>0</v>
      </c>
      <c r="R953" s="10"/>
      <c r="S953" s="10"/>
      <c r="T953" s="10"/>
    </row>
    <row r="954" spans="1:20" ht="15.75" customHeight="1">
      <c r="A954" s="10"/>
      <c r="B954" s="12"/>
      <c r="C954" s="10"/>
      <c r="D954" s="10"/>
      <c r="E954" s="10"/>
      <c r="F954" s="10"/>
      <c r="G954" s="10"/>
      <c r="H954" s="10"/>
      <c r="I954" s="10"/>
      <c r="J954" s="10"/>
      <c r="K954" s="10"/>
      <c r="L954" s="10"/>
      <c r="M954" s="10"/>
      <c r="N954" s="10"/>
      <c r="O954" s="10"/>
      <c r="P954" s="10"/>
      <c r="Q954" s="10">
        <f t="shared" si="1"/>
        <v>0</v>
      </c>
      <c r="R954" s="10"/>
      <c r="S954" s="10"/>
      <c r="T954" s="10"/>
    </row>
    <row r="955" spans="1:20" ht="15.75" customHeight="1">
      <c r="A955" s="10"/>
      <c r="B955" s="12"/>
      <c r="C955" s="10"/>
      <c r="D955" s="10"/>
      <c r="E955" s="10"/>
      <c r="F955" s="10"/>
      <c r="G955" s="10"/>
      <c r="H955" s="10"/>
      <c r="I955" s="10"/>
      <c r="J955" s="10"/>
      <c r="K955" s="10"/>
      <c r="L955" s="10"/>
      <c r="M955" s="10"/>
      <c r="N955" s="10"/>
      <c r="O955" s="10"/>
      <c r="P955" s="10"/>
      <c r="Q955" s="10">
        <f t="shared" si="1"/>
        <v>0</v>
      </c>
      <c r="R955" s="10"/>
      <c r="S955" s="10"/>
      <c r="T955" s="10"/>
    </row>
    <row r="956" spans="1:20" ht="15.75" customHeight="1">
      <c r="A956" s="10"/>
      <c r="B956" s="12"/>
      <c r="C956" s="10"/>
      <c r="D956" s="10"/>
      <c r="E956" s="10"/>
      <c r="F956" s="10"/>
      <c r="G956" s="10"/>
      <c r="H956" s="10"/>
      <c r="I956" s="10"/>
      <c r="J956" s="10"/>
      <c r="K956" s="10"/>
      <c r="L956" s="10"/>
      <c r="M956" s="10"/>
      <c r="N956" s="10"/>
      <c r="O956" s="10"/>
      <c r="P956" s="10"/>
      <c r="Q956" s="10">
        <f t="shared" si="1"/>
        <v>0</v>
      </c>
      <c r="R956" s="10"/>
      <c r="S956" s="10"/>
      <c r="T956" s="10"/>
    </row>
    <row r="957" spans="1:20" ht="15.75" customHeight="1">
      <c r="A957" s="10"/>
      <c r="B957" s="12"/>
      <c r="C957" s="10"/>
      <c r="D957" s="10"/>
      <c r="E957" s="10"/>
      <c r="F957" s="10"/>
      <c r="G957" s="10"/>
      <c r="H957" s="10"/>
      <c r="I957" s="10"/>
      <c r="J957" s="10"/>
      <c r="K957" s="10"/>
      <c r="L957" s="10"/>
      <c r="M957" s="10"/>
      <c r="N957" s="10"/>
      <c r="O957" s="10"/>
      <c r="P957" s="10"/>
      <c r="Q957" s="10">
        <f t="shared" si="1"/>
        <v>0</v>
      </c>
      <c r="R957" s="10"/>
      <c r="S957" s="10"/>
      <c r="T957" s="10"/>
    </row>
    <row r="958" spans="1:20" ht="15.75" customHeight="1">
      <c r="A958" s="10"/>
      <c r="B958" s="12"/>
      <c r="C958" s="10"/>
      <c r="D958" s="10"/>
      <c r="E958" s="10"/>
      <c r="F958" s="10"/>
      <c r="G958" s="10"/>
      <c r="H958" s="10"/>
      <c r="I958" s="10"/>
      <c r="J958" s="10"/>
      <c r="K958" s="10"/>
      <c r="L958" s="10"/>
      <c r="M958" s="10"/>
      <c r="N958" s="10"/>
      <c r="O958" s="10"/>
      <c r="P958" s="10"/>
      <c r="Q958" s="10">
        <f t="shared" si="1"/>
        <v>0</v>
      </c>
      <c r="R958" s="10"/>
      <c r="S958" s="10"/>
      <c r="T958" s="10"/>
    </row>
    <row r="959" spans="1:20" ht="15.75" customHeight="1">
      <c r="A959" s="10"/>
      <c r="B959" s="12"/>
      <c r="C959" s="10"/>
      <c r="D959" s="10"/>
      <c r="E959" s="10"/>
      <c r="F959" s="10"/>
      <c r="G959" s="10"/>
      <c r="H959" s="10"/>
      <c r="I959" s="10"/>
      <c r="J959" s="10"/>
      <c r="K959" s="10"/>
      <c r="L959" s="10"/>
      <c r="M959" s="10"/>
      <c r="N959" s="10"/>
      <c r="O959" s="10"/>
      <c r="P959" s="10"/>
      <c r="Q959" s="10">
        <f t="shared" si="1"/>
        <v>0</v>
      </c>
      <c r="R959" s="10"/>
      <c r="S959" s="10"/>
      <c r="T959" s="10"/>
    </row>
    <row r="960" spans="1:20" ht="15.75" customHeight="1">
      <c r="A960" s="10"/>
      <c r="B960" s="12"/>
      <c r="C960" s="10"/>
      <c r="D960" s="10"/>
      <c r="E960" s="10"/>
      <c r="F960" s="10"/>
      <c r="G960" s="10"/>
      <c r="H960" s="10"/>
      <c r="I960" s="10"/>
      <c r="J960" s="10"/>
      <c r="K960" s="10"/>
      <c r="L960" s="10"/>
      <c r="M960" s="10"/>
      <c r="N960" s="10"/>
      <c r="O960" s="10"/>
      <c r="P960" s="10"/>
      <c r="Q960" s="10">
        <f t="shared" si="1"/>
        <v>0</v>
      </c>
      <c r="R960" s="10"/>
      <c r="S960" s="10"/>
      <c r="T960" s="10"/>
    </row>
    <row r="961" spans="1:20" ht="15.75" customHeight="1">
      <c r="A961" s="10"/>
      <c r="B961" s="12"/>
      <c r="C961" s="10"/>
      <c r="D961" s="10"/>
      <c r="E961" s="10"/>
      <c r="F961" s="10"/>
      <c r="G961" s="10"/>
      <c r="H961" s="10"/>
      <c r="I961" s="10"/>
      <c r="J961" s="10"/>
      <c r="K961" s="10"/>
      <c r="L961" s="10"/>
      <c r="M961" s="10"/>
      <c r="N961" s="10"/>
      <c r="O961" s="10"/>
      <c r="P961" s="10"/>
      <c r="Q961" s="10">
        <f t="shared" si="1"/>
        <v>0</v>
      </c>
      <c r="R961" s="10"/>
      <c r="S961" s="10"/>
      <c r="T961" s="10"/>
    </row>
    <row r="962" spans="1:20" ht="15.75" customHeight="1">
      <c r="A962" s="10"/>
      <c r="B962" s="12"/>
      <c r="C962" s="10"/>
      <c r="D962" s="10"/>
      <c r="E962" s="10"/>
      <c r="F962" s="10"/>
      <c r="G962" s="10"/>
      <c r="H962" s="10"/>
      <c r="I962" s="10"/>
      <c r="J962" s="10"/>
      <c r="K962" s="10"/>
      <c r="L962" s="10"/>
      <c r="M962" s="10"/>
      <c r="N962" s="10"/>
      <c r="O962" s="10"/>
      <c r="P962" s="10"/>
      <c r="Q962" s="10">
        <f t="shared" si="1"/>
        <v>0</v>
      </c>
      <c r="R962" s="10"/>
      <c r="S962" s="10"/>
      <c r="T962" s="10"/>
    </row>
    <row r="963" spans="1:20" ht="15.75" customHeight="1">
      <c r="A963" s="10"/>
      <c r="B963" s="12"/>
      <c r="C963" s="10"/>
      <c r="D963" s="10"/>
      <c r="E963" s="10"/>
      <c r="F963" s="10"/>
      <c r="G963" s="10"/>
      <c r="H963" s="10"/>
      <c r="I963" s="10"/>
      <c r="J963" s="10"/>
      <c r="K963" s="10"/>
      <c r="L963" s="10"/>
      <c r="M963" s="10"/>
      <c r="N963" s="10"/>
      <c r="O963" s="10"/>
      <c r="P963" s="10"/>
      <c r="Q963" s="10">
        <f t="shared" si="1"/>
        <v>0</v>
      </c>
      <c r="R963" s="10"/>
      <c r="S963" s="10"/>
      <c r="T963" s="10"/>
    </row>
    <row r="964" spans="1:20" ht="15.75" customHeight="1">
      <c r="A964" s="10"/>
      <c r="B964" s="12"/>
      <c r="C964" s="10"/>
      <c r="D964" s="10"/>
      <c r="E964" s="10"/>
      <c r="F964" s="10"/>
      <c r="G964" s="10"/>
      <c r="H964" s="10"/>
      <c r="I964" s="10"/>
      <c r="J964" s="10"/>
      <c r="K964" s="10"/>
      <c r="L964" s="10"/>
      <c r="M964" s="10"/>
      <c r="N964" s="10"/>
      <c r="O964" s="10"/>
      <c r="P964" s="10"/>
      <c r="Q964" s="10">
        <f t="shared" si="1"/>
        <v>0</v>
      </c>
      <c r="R964" s="10"/>
      <c r="S964" s="10"/>
      <c r="T964" s="10"/>
    </row>
    <row r="965" spans="1:20" ht="15.75" customHeight="1">
      <c r="A965" s="10"/>
      <c r="B965" s="12"/>
      <c r="C965" s="10"/>
      <c r="D965" s="10"/>
      <c r="E965" s="10"/>
      <c r="F965" s="10"/>
      <c r="G965" s="10"/>
      <c r="H965" s="10"/>
      <c r="I965" s="10"/>
      <c r="J965" s="10"/>
      <c r="K965" s="10"/>
      <c r="L965" s="10"/>
      <c r="M965" s="10"/>
      <c r="N965" s="10"/>
      <c r="O965" s="10"/>
      <c r="P965" s="10"/>
      <c r="Q965" s="10">
        <f t="shared" si="1"/>
        <v>0</v>
      </c>
      <c r="R965" s="10"/>
      <c r="S965" s="10"/>
      <c r="T965" s="10"/>
    </row>
    <row r="966" spans="1:20" ht="15.75" customHeight="1">
      <c r="A966" s="10"/>
      <c r="B966" s="12"/>
      <c r="C966" s="10"/>
      <c r="D966" s="10"/>
      <c r="E966" s="10"/>
      <c r="F966" s="10"/>
      <c r="G966" s="10"/>
      <c r="H966" s="10"/>
      <c r="I966" s="10"/>
      <c r="J966" s="10"/>
      <c r="K966" s="10"/>
      <c r="L966" s="10"/>
      <c r="M966" s="10"/>
      <c r="N966" s="10"/>
      <c r="O966" s="10"/>
      <c r="P966" s="10"/>
      <c r="Q966" s="10">
        <f t="shared" si="1"/>
        <v>0</v>
      </c>
      <c r="R966" s="10"/>
      <c r="S966" s="10"/>
      <c r="T966" s="10"/>
    </row>
    <row r="967" spans="1:20" ht="15.75" customHeight="1">
      <c r="A967" s="10"/>
      <c r="B967" s="12"/>
      <c r="C967" s="10"/>
      <c r="D967" s="10"/>
      <c r="E967" s="10"/>
      <c r="F967" s="10"/>
      <c r="G967" s="10"/>
      <c r="H967" s="10"/>
      <c r="I967" s="10"/>
      <c r="J967" s="10"/>
      <c r="K967" s="10"/>
      <c r="L967" s="10"/>
      <c r="M967" s="10"/>
      <c r="N967" s="10"/>
      <c r="O967" s="10"/>
      <c r="P967" s="10"/>
      <c r="Q967" s="10">
        <f t="shared" si="1"/>
        <v>0</v>
      </c>
      <c r="R967" s="10"/>
      <c r="S967" s="10"/>
      <c r="T967" s="10"/>
    </row>
    <row r="968" spans="1:20" ht="15.75" customHeight="1">
      <c r="A968" s="10"/>
      <c r="B968" s="12"/>
      <c r="C968" s="10"/>
      <c r="D968" s="10"/>
      <c r="E968" s="10"/>
      <c r="F968" s="10"/>
      <c r="G968" s="10"/>
      <c r="H968" s="10"/>
      <c r="I968" s="10"/>
      <c r="J968" s="10"/>
      <c r="K968" s="10"/>
      <c r="L968" s="10"/>
      <c r="M968" s="10"/>
      <c r="N968" s="10"/>
      <c r="O968" s="10"/>
      <c r="P968" s="10"/>
      <c r="Q968" s="10">
        <f t="shared" si="1"/>
        <v>0</v>
      </c>
      <c r="R968" s="10"/>
      <c r="S968" s="10"/>
      <c r="T968" s="10"/>
    </row>
    <row r="969" spans="1:20" ht="15.75" customHeight="1">
      <c r="A969" s="10"/>
      <c r="B969" s="12"/>
      <c r="C969" s="10"/>
      <c r="D969" s="10"/>
      <c r="E969" s="10"/>
      <c r="F969" s="10"/>
      <c r="G969" s="10"/>
      <c r="H969" s="10"/>
      <c r="I969" s="10"/>
      <c r="J969" s="10"/>
      <c r="K969" s="10"/>
      <c r="L969" s="10"/>
      <c r="M969" s="10"/>
      <c r="N969" s="10"/>
      <c r="O969" s="10"/>
      <c r="P969" s="10"/>
      <c r="Q969" s="10">
        <f t="shared" si="1"/>
        <v>0</v>
      </c>
      <c r="R969" s="10"/>
      <c r="S969" s="10"/>
      <c r="T969" s="10"/>
    </row>
    <row r="970" spans="1:20" ht="15.75" customHeight="1">
      <c r="A970" s="10"/>
      <c r="B970" s="12"/>
      <c r="C970" s="10"/>
      <c r="D970" s="10"/>
      <c r="E970" s="10"/>
      <c r="F970" s="10"/>
      <c r="G970" s="10"/>
      <c r="H970" s="10"/>
      <c r="I970" s="10"/>
      <c r="J970" s="10"/>
      <c r="K970" s="10"/>
      <c r="L970" s="10"/>
      <c r="M970" s="10"/>
      <c r="N970" s="10"/>
      <c r="O970" s="10"/>
      <c r="P970" s="10"/>
      <c r="Q970" s="10">
        <f t="shared" si="1"/>
        <v>0</v>
      </c>
      <c r="R970" s="10"/>
      <c r="S970" s="10"/>
      <c r="T970" s="10"/>
    </row>
    <row r="971" spans="1:20" ht="15.75" customHeight="1">
      <c r="A971" s="10"/>
      <c r="B971" s="12"/>
      <c r="C971" s="10"/>
      <c r="D971" s="10"/>
      <c r="E971" s="10"/>
      <c r="F971" s="10"/>
      <c r="G971" s="10"/>
      <c r="H971" s="10"/>
      <c r="I971" s="10"/>
      <c r="J971" s="10"/>
      <c r="K971" s="10"/>
      <c r="L971" s="10"/>
      <c r="M971" s="10"/>
      <c r="N971" s="10"/>
      <c r="O971" s="10"/>
      <c r="P971" s="10"/>
      <c r="Q971" s="10">
        <f t="shared" si="1"/>
        <v>0</v>
      </c>
      <c r="R971" s="10"/>
      <c r="S971" s="10"/>
      <c r="T971" s="10"/>
    </row>
    <row r="972" spans="1:20" ht="15.75" customHeight="1">
      <c r="A972" s="10"/>
      <c r="B972" s="12"/>
      <c r="C972" s="10"/>
      <c r="D972" s="10"/>
      <c r="E972" s="10"/>
      <c r="F972" s="10"/>
      <c r="G972" s="10"/>
      <c r="H972" s="10"/>
      <c r="I972" s="10"/>
      <c r="J972" s="10"/>
      <c r="K972" s="10"/>
      <c r="L972" s="10"/>
      <c r="M972" s="10"/>
      <c r="N972" s="10"/>
      <c r="O972" s="10"/>
      <c r="P972" s="10"/>
      <c r="Q972" s="10">
        <f t="shared" si="1"/>
        <v>0</v>
      </c>
      <c r="R972" s="10"/>
      <c r="S972" s="10"/>
      <c r="T972" s="10"/>
    </row>
    <row r="973" spans="1:20" ht="15.75" customHeight="1">
      <c r="A973" s="10"/>
      <c r="B973" s="12"/>
      <c r="C973" s="10"/>
      <c r="D973" s="10"/>
      <c r="E973" s="10"/>
      <c r="F973" s="10"/>
      <c r="G973" s="10"/>
      <c r="H973" s="10"/>
      <c r="I973" s="10"/>
      <c r="J973" s="10"/>
      <c r="K973" s="10"/>
      <c r="L973" s="10"/>
      <c r="M973" s="10"/>
      <c r="N973" s="10"/>
      <c r="O973" s="10"/>
      <c r="P973" s="10"/>
      <c r="Q973" s="10">
        <f t="shared" si="1"/>
        <v>0</v>
      </c>
      <c r="R973" s="10"/>
      <c r="S973" s="10"/>
      <c r="T973" s="10"/>
    </row>
    <row r="974" spans="1:20" ht="15.75" customHeight="1">
      <c r="A974" s="10"/>
      <c r="B974" s="12"/>
      <c r="C974" s="10"/>
      <c r="D974" s="10"/>
      <c r="E974" s="10"/>
      <c r="F974" s="10"/>
      <c r="G974" s="10"/>
      <c r="H974" s="10"/>
      <c r="I974" s="10"/>
      <c r="J974" s="10"/>
      <c r="K974" s="10"/>
      <c r="L974" s="10"/>
      <c r="M974" s="10"/>
      <c r="N974" s="10"/>
      <c r="O974" s="10"/>
      <c r="P974" s="10"/>
      <c r="Q974" s="10">
        <f t="shared" si="1"/>
        <v>0</v>
      </c>
      <c r="R974" s="10"/>
      <c r="S974" s="10"/>
      <c r="T974" s="10"/>
    </row>
    <row r="975" spans="1:20" ht="15.75" customHeight="1">
      <c r="A975" s="10"/>
      <c r="B975" s="12"/>
      <c r="C975" s="10"/>
      <c r="D975" s="10"/>
      <c r="E975" s="10"/>
      <c r="F975" s="10"/>
      <c r="G975" s="10"/>
      <c r="H975" s="10"/>
      <c r="I975" s="10"/>
      <c r="J975" s="10"/>
      <c r="K975" s="10"/>
      <c r="L975" s="10"/>
      <c r="M975" s="10"/>
      <c r="N975" s="10"/>
      <c r="O975" s="10"/>
      <c r="P975" s="10"/>
      <c r="Q975" s="10">
        <f t="shared" si="1"/>
        <v>0</v>
      </c>
      <c r="R975" s="10"/>
      <c r="S975" s="10"/>
      <c r="T975" s="10"/>
    </row>
    <row r="976" spans="1:20" ht="15.75" customHeight="1">
      <c r="A976" s="10"/>
      <c r="B976" s="12"/>
      <c r="C976" s="10"/>
      <c r="D976" s="10"/>
      <c r="E976" s="10"/>
      <c r="F976" s="10"/>
      <c r="G976" s="10"/>
      <c r="H976" s="10"/>
      <c r="I976" s="10"/>
      <c r="J976" s="10"/>
      <c r="K976" s="10"/>
      <c r="L976" s="10"/>
      <c r="M976" s="10"/>
      <c r="N976" s="10"/>
      <c r="O976" s="10"/>
      <c r="P976" s="10"/>
      <c r="Q976" s="10">
        <f t="shared" si="1"/>
        <v>0</v>
      </c>
      <c r="R976" s="10"/>
      <c r="S976" s="10"/>
      <c r="T976" s="10"/>
    </row>
    <row r="977" spans="1:20" ht="15.75" customHeight="1">
      <c r="A977" s="10"/>
      <c r="B977" s="12"/>
      <c r="C977" s="10"/>
      <c r="D977" s="10"/>
      <c r="E977" s="10"/>
      <c r="F977" s="10"/>
      <c r="G977" s="10"/>
      <c r="H977" s="10"/>
      <c r="I977" s="10"/>
      <c r="J977" s="10"/>
      <c r="K977" s="10"/>
      <c r="L977" s="10"/>
      <c r="M977" s="10"/>
      <c r="N977" s="10"/>
      <c r="O977" s="10"/>
      <c r="P977" s="10"/>
      <c r="Q977" s="10">
        <f t="shared" si="1"/>
        <v>0</v>
      </c>
      <c r="R977" s="10"/>
      <c r="S977" s="10"/>
      <c r="T977" s="10"/>
    </row>
    <row r="978" spans="1:20" ht="15.75" customHeight="1">
      <c r="A978" s="10"/>
      <c r="B978" s="12"/>
      <c r="C978" s="10"/>
      <c r="D978" s="10"/>
      <c r="E978" s="10"/>
      <c r="F978" s="10"/>
      <c r="G978" s="10"/>
      <c r="H978" s="10"/>
      <c r="I978" s="10"/>
      <c r="J978" s="10"/>
      <c r="K978" s="10"/>
      <c r="L978" s="10"/>
      <c r="M978" s="10"/>
      <c r="N978" s="10"/>
      <c r="O978" s="10"/>
      <c r="P978" s="10"/>
      <c r="Q978" s="10">
        <f t="shared" si="1"/>
        <v>0</v>
      </c>
      <c r="R978" s="10"/>
      <c r="S978" s="10"/>
      <c r="T978" s="10"/>
    </row>
    <row r="979" spans="1:20" ht="15.75" customHeight="1">
      <c r="A979" s="10"/>
      <c r="B979" s="12"/>
      <c r="C979" s="10"/>
      <c r="D979" s="10"/>
      <c r="E979" s="10"/>
      <c r="F979" s="10"/>
      <c r="G979" s="10"/>
      <c r="H979" s="10"/>
      <c r="I979" s="10"/>
      <c r="J979" s="10"/>
      <c r="K979" s="10"/>
      <c r="L979" s="10"/>
      <c r="M979" s="10"/>
      <c r="N979" s="10"/>
      <c r="O979" s="10"/>
      <c r="P979" s="10"/>
      <c r="Q979" s="10">
        <f t="shared" si="1"/>
        <v>0</v>
      </c>
      <c r="R979" s="10"/>
      <c r="S979" s="10"/>
      <c r="T979" s="10"/>
    </row>
    <row r="980" spans="1:20" ht="15.75" customHeight="1">
      <c r="A980" s="10"/>
      <c r="B980" s="12"/>
      <c r="C980" s="10"/>
      <c r="D980" s="10"/>
      <c r="E980" s="10"/>
      <c r="F980" s="10"/>
      <c r="G980" s="10"/>
      <c r="H980" s="10"/>
      <c r="I980" s="10"/>
      <c r="J980" s="10"/>
      <c r="K980" s="10"/>
      <c r="L980" s="10"/>
      <c r="M980" s="10"/>
      <c r="N980" s="10"/>
      <c r="O980" s="10"/>
      <c r="P980" s="10"/>
      <c r="Q980" s="10">
        <f t="shared" si="1"/>
        <v>0</v>
      </c>
      <c r="R980" s="10"/>
      <c r="S980" s="10"/>
      <c r="T980" s="10"/>
    </row>
    <row r="981" spans="1:20" ht="15.75" customHeight="1">
      <c r="A981" s="10"/>
      <c r="B981" s="12"/>
      <c r="C981" s="10"/>
      <c r="D981" s="10"/>
      <c r="E981" s="10"/>
      <c r="F981" s="10"/>
      <c r="G981" s="10"/>
      <c r="H981" s="10"/>
      <c r="I981" s="10"/>
      <c r="J981" s="10"/>
      <c r="K981" s="10"/>
      <c r="L981" s="10"/>
      <c r="M981" s="10"/>
      <c r="N981" s="10"/>
      <c r="O981" s="10"/>
      <c r="P981" s="10"/>
      <c r="Q981" s="10">
        <f t="shared" si="1"/>
        <v>0</v>
      </c>
      <c r="R981" s="10"/>
      <c r="S981" s="10"/>
      <c r="T981" s="10"/>
    </row>
    <row r="982" spans="1:20" ht="15.75" customHeight="1">
      <c r="A982" s="10"/>
      <c r="B982" s="12"/>
      <c r="C982" s="10"/>
      <c r="D982" s="10"/>
      <c r="E982" s="10"/>
      <c r="F982" s="10"/>
      <c r="G982" s="10"/>
      <c r="H982" s="10"/>
      <c r="I982" s="10"/>
      <c r="J982" s="10"/>
      <c r="K982" s="10"/>
      <c r="L982" s="10"/>
      <c r="M982" s="10"/>
      <c r="N982" s="10"/>
      <c r="O982" s="10"/>
      <c r="P982" s="10"/>
      <c r="Q982" s="10">
        <f t="shared" si="1"/>
        <v>0</v>
      </c>
      <c r="R982" s="10"/>
      <c r="S982" s="10"/>
      <c r="T982" s="10"/>
    </row>
    <row r="983" spans="1:20" ht="15.75" customHeight="1">
      <c r="A983" s="10"/>
      <c r="B983" s="12"/>
      <c r="C983" s="10"/>
      <c r="D983" s="10"/>
      <c r="E983" s="10"/>
      <c r="F983" s="10"/>
      <c r="G983" s="10"/>
      <c r="H983" s="10"/>
      <c r="I983" s="10"/>
      <c r="J983" s="10"/>
      <c r="K983" s="10"/>
      <c r="L983" s="10"/>
      <c r="M983" s="10"/>
      <c r="N983" s="10"/>
      <c r="O983" s="10"/>
      <c r="P983" s="10"/>
      <c r="Q983" s="10">
        <f t="shared" si="1"/>
        <v>0</v>
      </c>
      <c r="R983" s="10"/>
      <c r="S983" s="10"/>
      <c r="T983" s="10"/>
    </row>
    <row r="984" spans="1:20" ht="15.75" customHeight="1">
      <c r="A984" s="10"/>
      <c r="B984" s="12"/>
      <c r="C984" s="10"/>
      <c r="D984" s="10"/>
      <c r="E984" s="10"/>
      <c r="F984" s="10"/>
      <c r="G984" s="10"/>
      <c r="H984" s="10"/>
      <c r="I984" s="10"/>
      <c r="J984" s="10"/>
      <c r="K984" s="10"/>
      <c r="L984" s="10"/>
      <c r="M984" s="10"/>
      <c r="N984" s="10"/>
      <c r="O984" s="10"/>
      <c r="P984" s="10"/>
      <c r="Q984" s="10">
        <f t="shared" si="1"/>
        <v>0</v>
      </c>
      <c r="R984" s="10"/>
      <c r="S984" s="10"/>
      <c r="T984" s="10"/>
    </row>
    <row r="985" spans="1:20" ht="15.75" customHeight="1">
      <c r="A985" s="10"/>
      <c r="B985" s="12"/>
      <c r="C985" s="10"/>
      <c r="D985" s="10"/>
      <c r="E985" s="10"/>
      <c r="F985" s="10"/>
      <c r="G985" s="10"/>
      <c r="H985" s="10"/>
      <c r="I985" s="10"/>
      <c r="J985" s="10"/>
      <c r="K985" s="10"/>
      <c r="L985" s="10"/>
      <c r="M985" s="10"/>
      <c r="N985" s="10"/>
      <c r="O985" s="10"/>
      <c r="P985" s="10"/>
      <c r="Q985" s="10">
        <f t="shared" si="1"/>
        <v>0</v>
      </c>
      <c r="R985" s="10"/>
      <c r="S985" s="10"/>
      <c r="T985" s="10"/>
    </row>
    <row r="986" spans="1:20" ht="15.75" customHeight="1">
      <c r="A986" s="10"/>
      <c r="B986" s="12"/>
      <c r="C986" s="10"/>
      <c r="D986" s="10"/>
      <c r="E986" s="10"/>
      <c r="F986" s="10"/>
      <c r="G986" s="10"/>
      <c r="H986" s="10"/>
      <c r="I986" s="10"/>
      <c r="J986" s="10"/>
      <c r="K986" s="10"/>
      <c r="L986" s="10"/>
      <c r="M986" s="10"/>
      <c r="N986" s="10"/>
      <c r="O986" s="10"/>
      <c r="P986" s="10"/>
      <c r="Q986" s="10">
        <f t="shared" si="1"/>
        <v>0</v>
      </c>
      <c r="R986" s="10"/>
      <c r="S986" s="10"/>
      <c r="T986" s="10"/>
    </row>
    <row r="987" spans="1:20" ht="15.75" customHeight="1">
      <c r="A987" s="10"/>
      <c r="B987" s="12"/>
      <c r="C987" s="10"/>
      <c r="D987" s="10"/>
      <c r="E987" s="10"/>
      <c r="F987" s="10"/>
      <c r="G987" s="10"/>
      <c r="H987" s="10"/>
      <c r="I987" s="10"/>
      <c r="J987" s="10"/>
      <c r="K987" s="10"/>
      <c r="L987" s="10"/>
      <c r="M987" s="10"/>
      <c r="N987" s="10"/>
      <c r="O987" s="10"/>
      <c r="P987" s="10"/>
      <c r="Q987" s="10">
        <f t="shared" si="1"/>
        <v>0</v>
      </c>
      <c r="R987" s="10"/>
      <c r="S987" s="10"/>
      <c r="T987" s="10"/>
    </row>
    <row r="988" spans="1:20" ht="15.75" customHeight="1">
      <c r="A988" s="10"/>
      <c r="B988" s="12"/>
      <c r="C988" s="10"/>
      <c r="D988" s="10"/>
      <c r="E988" s="10"/>
      <c r="F988" s="10"/>
      <c r="G988" s="10"/>
      <c r="H988" s="10"/>
      <c r="I988" s="10"/>
      <c r="J988" s="10"/>
      <c r="K988" s="10"/>
      <c r="L988" s="10"/>
      <c r="M988" s="10"/>
      <c r="N988" s="10"/>
      <c r="O988" s="10"/>
      <c r="P988" s="10"/>
      <c r="Q988" s="10">
        <f t="shared" si="1"/>
        <v>0</v>
      </c>
      <c r="R988" s="10"/>
      <c r="S988" s="10"/>
      <c r="T988" s="10"/>
    </row>
    <row r="989" spans="1:20" ht="15.75" customHeight="1">
      <c r="A989" s="10"/>
      <c r="B989" s="12"/>
      <c r="C989" s="10"/>
      <c r="D989" s="10"/>
      <c r="E989" s="10"/>
      <c r="F989" s="10"/>
      <c r="G989" s="10"/>
      <c r="H989" s="10"/>
      <c r="I989" s="10"/>
      <c r="J989" s="10"/>
      <c r="K989" s="10"/>
      <c r="L989" s="10"/>
      <c r="M989" s="10"/>
      <c r="N989" s="10"/>
      <c r="O989" s="10"/>
      <c r="P989" s="10"/>
      <c r="Q989" s="10">
        <f t="shared" si="1"/>
        <v>0</v>
      </c>
      <c r="R989" s="10"/>
      <c r="S989" s="10"/>
      <c r="T989" s="10"/>
    </row>
    <row r="990" spans="1:20" ht="15.75" customHeight="1">
      <c r="A990" s="10"/>
      <c r="B990" s="12"/>
      <c r="C990" s="10"/>
      <c r="D990" s="10"/>
      <c r="E990" s="10"/>
      <c r="F990" s="10"/>
      <c r="G990" s="10"/>
      <c r="H990" s="10"/>
      <c r="I990" s="10"/>
      <c r="J990" s="10"/>
      <c r="K990" s="10"/>
      <c r="L990" s="10"/>
      <c r="M990" s="10"/>
      <c r="N990" s="10"/>
      <c r="O990" s="10"/>
      <c r="P990" s="10"/>
      <c r="Q990" s="10">
        <f t="shared" si="1"/>
        <v>0</v>
      </c>
      <c r="R990" s="10"/>
      <c r="S990" s="10"/>
      <c r="T990" s="10"/>
    </row>
    <row r="991" spans="1:20" ht="15.75" customHeight="1">
      <c r="A991" s="10"/>
      <c r="B991" s="12"/>
      <c r="C991" s="10"/>
      <c r="D991" s="10"/>
      <c r="E991" s="10"/>
      <c r="F991" s="10"/>
      <c r="G991" s="10"/>
      <c r="H991" s="10"/>
      <c r="I991" s="10"/>
      <c r="J991" s="10"/>
      <c r="K991" s="10"/>
      <c r="L991" s="10"/>
      <c r="M991" s="10"/>
      <c r="N991" s="10"/>
      <c r="O991" s="10"/>
      <c r="P991" s="10"/>
      <c r="Q991" s="10">
        <f t="shared" si="1"/>
        <v>0</v>
      </c>
      <c r="R991" s="10"/>
      <c r="S991" s="10"/>
      <c r="T991" s="10"/>
    </row>
    <row r="992" spans="1:20" ht="15.75" customHeight="1">
      <c r="A992" s="10"/>
      <c r="B992" s="12"/>
      <c r="C992" s="10"/>
      <c r="D992" s="10"/>
      <c r="E992" s="10"/>
      <c r="F992" s="10"/>
      <c r="G992" s="10"/>
      <c r="H992" s="10"/>
      <c r="I992" s="10"/>
      <c r="J992" s="10"/>
      <c r="K992" s="10"/>
      <c r="L992" s="10"/>
      <c r="M992" s="10"/>
      <c r="N992" s="10"/>
      <c r="O992" s="10"/>
      <c r="P992" s="10"/>
      <c r="Q992" s="10">
        <f t="shared" si="1"/>
        <v>0</v>
      </c>
      <c r="R992" s="10"/>
      <c r="S992" s="10"/>
      <c r="T992" s="10"/>
    </row>
    <row r="993" spans="1:20" ht="15.75" customHeight="1">
      <c r="A993" s="10"/>
      <c r="B993" s="12"/>
      <c r="C993" s="10"/>
      <c r="D993" s="10"/>
      <c r="E993" s="10"/>
      <c r="F993" s="10"/>
      <c r="G993" s="10"/>
      <c r="H993" s="10"/>
      <c r="I993" s="10"/>
      <c r="J993" s="10"/>
      <c r="K993" s="10"/>
      <c r="L993" s="10"/>
      <c r="M993" s="10"/>
      <c r="N993" s="10"/>
      <c r="O993" s="10"/>
      <c r="P993" s="10"/>
      <c r="Q993" s="10">
        <f t="shared" si="1"/>
        <v>0</v>
      </c>
      <c r="R993" s="10"/>
      <c r="S993" s="10"/>
      <c r="T993" s="10"/>
    </row>
    <row r="994" spans="1:20" ht="15.75" customHeight="1">
      <c r="A994" s="10"/>
      <c r="B994" s="12"/>
      <c r="C994" s="10"/>
      <c r="D994" s="10"/>
      <c r="E994" s="10"/>
      <c r="F994" s="10"/>
      <c r="G994" s="10"/>
      <c r="H994" s="10"/>
      <c r="I994" s="10"/>
      <c r="J994" s="10"/>
      <c r="K994" s="10"/>
      <c r="L994" s="10"/>
      <c r="M994" s="10"/>
      <c r="N994" s="10"/>
      <c r="O994" s="10"/>
      <c r="P994" s="10"/>
      <c r="Q994" s="10">
        <f t="shared" si="1"/>
        <v>0</v>
      </c>
      <c r="R994" s="10"/>
      <c r="S994" s="10"/>
      <c r="T994" s="10"/>
    </row>
    <row r="995" spans="1:20" ht="15.75" customHeight="1">
      <c r="A995" s="10"/>
      <c r="B995" s="12"/>
      <c r="C995" s="10"/>
      <c r="D995" s="10"/>
      <c r="E995" s="10"/>
      <c r="F995" s="10"/>
      <c r="G995" s="10"/>
      <c r="H995" s="10"/>
      <c r="I995" s="10"/>
      <c r="J995" s="10"/>
      <c r="K995" s="10"/>
      <c r="L995" s="10"/>
      <c r="M995" s="10"/>
      <c r="N995" s="10"/>
      <c r="O995" s="10"/>
      <c r="P995" s="10"/>
      <c r="Q995" s="10">
        <f t="shared" si="1"/>
        <v>0</v>
      </c>
      <c r="R995" s="10"/>
      <c r="S995" s="10"/>
      <c r="T995" s="10"/>
    </row>
    <row r="996" spans="1:20" ht="15.75" customHeight="1">
      <c r="A996" s="10"/>
      <c r="B996" s="12"/>
      <c r="C996" s="10"/>
      <c r="D996" s="10"/>
      <c r="E996" s="10"/>
      <c r="F996" s="10"/>
      <c r="G996" s="10"/>
      <c r="H996" s="10"/>
      <c r="I996" s="10"/>
      <c r="J996" s="10"/>
      <c r="K996" s="10"/>
      <c r="L996" s="10"/>
      <c r="M996" s="10"/>
      <c r="N996" s="10"/>
      <c r="O996" s="10"/>
      <c r="P996" s="10"/>
      <c r="Q996" s="10">
        <f t="shared" si="1"/>
        <v>0</v>
      </c>
      <c r="R996" s="10"/>
      <c r="S996" s="10"/>
      <c r="T996" s="10"/>
    </row>
    <row r="997" spans="1:20" ht="15.75" customHeight="1">
      <c r="A997" s="10"/>
      <c r="B997" s="12"/>
      <c r="C997" s="10"/>
      <c r="D997" s="10"/>
      <c r="E997" s="10"/>
      <c r="F997" s="10"/>
      <c r="G997" s="10"/>
      <c r="H997" s="10"/>
      <c r="I997" s="10"/>
      <c r="J997" s="10"/>
      <c r="K997" s="10"/>
      <c r="L997" s="10"/>
      <c r="M997" s="10"/>
      <c r="N997" s="10"/>
      <c r="O997" s="10"/>
      <c r="P997" s="10"/>
      <c r="Q997" s="10">
        <f t="shared" si="1"/>
        <v>0</v>
      </c>
      <c r="R997" s="10"/>
      <c r="S997" s="10"/>
      <c r="T997" s="10"/>
    </row>
    <row r="998" spans="1:20" ht="15.75" customHeight="1">
      <c r="A998" s="10"/>
      <c r="B998" s="12"/>
      <c r="C998" s="10"/>
      <c r="D998" s="10"/>
      <c r="E998" s="10"/>
      <c r="F998" s="10"/>
      <c r="G998" s="10"/>
      <c r="H998" s="10"/>
      <c r="I998" s="10"/>
      <c r="J998" s="10"/>
      <c r="K998" s="10"/>
      <c r="L998" s="10"/>
      <c r="M998" s="10"/>
      <c r="N998" s="10"/>
      <c r="O998" s="10"/>
      <c r="P998" s="10"/>
      <c r="Q998" s="10">
        <f t="shared" si="1"/>
        <v>0</v>
      </c>
      <c r="R998" s="10"/>
      <c r="S998" s="10"/>
      <c r="T998" s="10"/>
    </row>
    <row r="999" spans="1:20" ht="15.75" customHeight="1">
      <c r="A999" s="10"/>
      <c r="B999" s="12"/>
      <c r="C999" s="10"/>
      <c r="D999" s="10"/>
      <c r="E999" s="10"/>
      <c r="F999" s="10"/>
      <c r="G999" s="10"/>
      <c r="H999" s="10"/>
      <c r="I999" s="10"/>
      <c r="J999" s="10"/>
      <c r="K999" s="10"/>
      <c r="L999" s="10"/>
      <c r="M999" s="10"/>
      <c r="N999" s="10"/>
      <c r="O999" s="10"/>
      <c r="P999" s="10"/>
      <c r="Q999" s="10">
        <f t="shared" si="1"/>
        <v>0</v>
      </c>
      <c r="R999" s="10"/>
      <c r="S999" s="10"/>
      <c r="T999" s="10"/>
    </row>
    <row r="1000" spans="1:20" ht="15.75" customHeight="1">
      <c r="A1000" s="10"/>
      <c r="B1000" s="12"/>
      <c r="C1000" s="10"/>
      <c r="D1000" s="10"/>
      <c r="E1000" s="10"/>
      <c r="F1000" s="10"/>
      <c r="G1000" s="10"/>
      <c r="H1000" s="10"/>
      <c r="I1000" s="10"/>
      <c r="J1000" s="10"/>
      <c r="K1000" s="10"/>
      <c r="L1000" s="10"/>
      <c r="M1000" s="10"/>
      <c r="N1000" s="10"/>
      <c r="O1000" s="10"/>
      <c r="P1000" s="10"/>
      <c r="Q1000" s="10">
        <f t="shared" si="1"/>
        <v>0</v>
      </c>
      <c r="R1000" s="10"/>
      <c r="S1000" s="10"/>
      <c r="T1000" s="10"/>
    </row>
    <row r="1001" spans="1:20" ht="15.75" customHeight="1">
      <c r="A1001" s="10"/>
      <c r="B1001" s="12"/>
      <c r="C1001" s="10"/>
      <c r="D1001" s="10"/>
      <c r="E1001" s="10"/>
      <c r="F1001" s="10"/>
      <c r="G1001" s="10"/>
      <c r="H1001" s="10"/>
      <c r="I1001" s="10"/>
      <c r="J1001" s="10"/>
      <c r="K1001" s="10"/>
      <c r="L1001" s="10"/>
      <c r="M1001" s="10"/>
      <c r="N1001" s="10"/>
      <c r="O1001" s="10"/>
      <c r="P1001" s="10"/>
      <c r="Q1001" s="10">
        <f t="shared" si="1"/>
        <v>0</v>
      </c>
      <c r="R1001" s="10"/>
      <c r="S1001" s="10"/>
      <c r="T1001" s="10"/>
    </row>
    <row r="1002" spans="1:20" ht="15.75" customHeight="1">
      <c r="A1002" s="10"/>
      <c r="B1002" s="12"/>
      <c r="C1002" s="10"/>
      <c r="D1002" s="10"/>
      <c r="E1002" s="10"/>
      <c r="F1002" s="10"/>
      <c r="G1002" s="10"/>
      <c r="H1002" s="10"/>
      <c r="I1002" s="10"/>
      <c r="J1002" s="10"/>
      <c r="K1002" s="10"/>
      <c r="L1002" s="10"/>
      <c r="M1002" s="10"/>
      <c r="N1002" s="10"/>
      <c r="O1002" s="10"/>
      <c r="P1002" s="10"/>
      <c r="Q1002" s="10">
        <f t="shared" si="1"/>
        <v>0</v>
      </c>
      <c r="R1002" s="10"/>
      <c r="S1002" s="10"/>
      <c r="T1002" s="10"/>
    </row>
    <row r="1003" spans="1:20" ht="15.75" customHeight="1">
      <c r="A1003" s="10"/>
      <c r="B1003" s="12"/>
      <c r="C1003" s="10"/>
      <c r="D1003" s="10"/>
      <c r="E1003" s="10"/>
      <c r="F1003" s="10"/>
      <c r="G1003" s="10"/>
      <c r="H1003" s="10"/>
      <c r="I1003" s="10"/>
      <c r="J1003" s="10"/>
      <c r="K1003" s="10"/>
      <c r="L1003" s="10"/>
      <c r="M1003" s="10"/>
      <c r="N1003" s="10"/>
      <c r="O1003" s="10"/>
      <c r="P1003" s="10"/>
      <c r="Q1003" s="10">
        <f t="shared" si="1"/>
        <v>0</v>
      </c>
      <c r="R1003" s="10"/>
      <c r="S1003" s="10"/>
      <c r="T1003" s="10"/>
    </row>
    <row r="1004" spans="1:20" ht="15.75" customHeight="1">
      <c r="A1004" s="10"/>
      <c r="B1004" s="12"/>
      <c r="C1004" s="10"/>
      <c r="D1004" s="10"/>
      <c r="E1004" s="10"/>
      <c r="F1004" s="10"/>
      <c r="G1004" s="10"/>
      <c r="H1004" s="10"/>
      <c r="I1004" s="10"/>
      <c r="J1004" s="10"/>
      <c r="K1004" s="10"/>
      <c r="L1004" s="10"/>
      <c r="M1004" s="10"/>
      <c r="N1004" s="10"/>
      <c r="O1004" s="10"/>
      <c r="P1004" s="10"/>
      <c r="Q1004" s="10">
        <f t="shared" si="1"/>
        <v>0</v>
      </c>
      <c r="R1004" s="10"/>
      <c r="S1004" s="10"/>
      <c r="T1004" s="10"/>
    </row>
    <row r="1005" spans="1:20" ht="15.75" customHeight="1">
      <c r="A1005" s="10"/>
      <c r="B1005" s="12"/>
      <c r="C1005" s="10"/>
      <c r="D1005" s="10"/>
      <c r="E1005" s="10"/>
      <c r="F1005" s="10"/>
      <c r="G1005" s="10"/>
      <c r="H1005" s="10"/>
      <c r="I1005" s="10"/>
      <c r="J1005" s="10"/>
      <c r="K1005" s="10"/>
      <c r="L1005" s="10"/>
      <c r="M1005" s="10"/>
      <c r="N1005" s="10"/>
      <c r="O1005" s="10"/>
      <c r="P1005" s="10"/>
      <c r="Q1005" s="10">
        <f t="shared" si="1"/>
        <v>0</v>
      </c>
      <c r="R1005" s="10"/>
      <c r="S1005" s="10"/>
      <c r="T1005" s="10"/>
    </row>
    <row r="1006" spans="1:20" ht="15.75" customHeight="1">
      <c r="A1006" s="10"/>
      <c r="B1006" s="12"/>
      <c r="C1006" s="10"/>
      <c r="D1006" s="10"/>
      <c r="E1006" s="10"/>
      <c r="F1006" s="10"/>
      <c r="G1006" s="10"/>
      <c r="H1006" s="10"/>
      <c r="I1006" s="10"/>
      <c r="J1006" s="10"/>
      <c r="K1006" s="10"/>
      <c r="L1006" s="10"/>
      <c r="M1006" s="10"/>
      <c r="N1006" s="10"/>
      <c r="O1006" s="10"/>
      <c r="P1006" s="10"/>
      <c r="Q1006" s="10">
        <f t="shared" si="1"/>
        <v>0</v>
      </c>
      <c r="R1006" s="10"/>
      <c r="S1006" s="10"/>
      <c r="T1006" s="10"/>
    </row>
    <row r="1007" spans="1:20" ht="15.75" customHeight="1">
      <c r="A1007" s="10"/>
      <c r="B1007" s="12"/>
      <c r="C1007" s="10"/>
      <c r="D1007" s="10"/>
      <c r="E1007" s="10"/>
      <c r="F1007" s="10"/>
      <c r="G1007" s="10"/>
      <c r="H1007" s="10"/>
      <c r="I1007" s="10"/>
      <c r="J1007" s="10"/>
      <c r="K1007" s="10"/>
      <c r="L1007" s="10"/>
      <c r="M1007" s="10"/>
      <c r="N1007" s="10"/>
      <c r="O1007" s="10"/>
      <c r="P1007" s="10"/>
      <c r="Q1007" s="10">
        <f t="shared" si="1"/>
        <v>0</v>
      </c>
      <c r="R1007" s="10"/>
      <c r="S1007" s="10"/>
      <c r="T1007" s="10"/>
    </row>
    <row r="1008" spans="1:20" ht="15.75" customHeight="1">
      <c r="A1008" s="10"/>
      <c r="B1008" s="12"/>
      <c r="C1008" s="10"/>
      <c r="D1008" s="10"/>
      <c r="E1008" s="10"/>
      <c r="F1008" s="10"/>
      <c r="G1008" s="10"/>
      <c r="H1008" s="10"/>
      <c r="I1008" s="10"/>
      <c r="J1008" s="10"/>
      <c r="K1008" s="10"/>
      <c r="L1008" s="10"/>
      <c r="M1008" s="10"/>
      <c r="N1008" s="10"/>
      <c r="O1008" s="10"/>
      <c r="P1008" s="10"/>
      <c r="Q1008" s="10">
        <f t="shared" si="1"/>
        <v>0</v>
      </c>
      <c r="R1008" s="10"/>
      <c r="S1008" s="10"/>
      <c r="T1008" s="10"/>
    </row>
    <row r="1009" spans="1:20" ht="15.75" customHeight="1">
      <c r="A1009" s="10"/>
      <c r="B1009" s="12"/>
      <c r="C1009" s="10"/>
      <c r="D1009" s="10"/>
      <c r="E1009" s="10"/>
      <c r="F1009" s="10"/>
      <c r="G1009" s="10"/>
      <c r="H1009" s="10"/>
      <c r="I1009" s="10"/>
      <c r="J1009" s="10"/>
      <c r="K1009" s="10"/>
      <c r="L1009" s="10"/>
      <c r="M1009" s="10"/>
      <c r="N1009" s="10"/>
      <c r="O1009" s="10"/>
      <c r="P1009" s="10"/>
      <c r="Q1009" s="10">
        <f t="shared" si="1"/>
        <v>0</v>
      </c>
      <c r="R1009" s="10"/>
      <c r="S1009" s="10"/>
      <c r="T1009" s="10"/>
    </row>
    <row r="1010" spans="1:20" ht="15.75" customHeight="1">
      <c r="A1010" s="10"/>
      <c r="B1010" s="12"/>
      <c r="C1010" s="10"/>
      <c r="D1010" s="10"/>
      <c r="E1010" s="10"/>
      <c r="F1010" s="10"/>
      <c r="G1010" s="10"/>
      <c r="H1010" s="10"/>
      <c r="I1010" s="10"/>
      <c r="J1010" s="10"/>
      <c r="K1010" s="10"/>
      <c r="L1010" s="10"/>
      <c r="M1010" s="10"/>
      <c r="N1010" s="10"/>
      <c r="O1010" s="10"/>
      <c r="P1010" s="10"/>
      <c r="Q1010" s="10">
        <f t="shared" si="1"/>
        <v>0</v>
      </c>
      <c r="R1010" s="10"/>
      <c r="S1010" s="10"/>
      <c r="T1010" s="10"/>
    </row>
    <row r="1011" spans="1:20" ht="15.75" customHeight="1">
      <c r="A1011" s="10"/>
      <c r="B1011" s="12"/>
      <c r="C1011" s="10"/>
      <c r="D1011" s="10"/>
      <c r="E1011" s="10"/>
      <c r="F1011" s="10"/>
      <c r="G1011" s="10"/>
      <c r="H1011" s="10"/>
      <c r="I1011" s="10"/>
      <c r="J1011" s="10"/>
      <c r="K1011" s="10"/>
      <c r="L1011" s="10"/>
      <c r="M1011" s="10"/>
      <c r="N1011" s="10"/>
      <c r="O1011" s="10"/>
      <c r="P1011" s="10"/>
      <c r="Q1011" s="10">
        <f t="shared" si="1"/>
        <v>0</v>
      </c>
      <c r="R1011" s="10"/>
      <c r="S1011" s="10"/>
      <c r="T1011" s="10"/>
    </row>
    <row r="1012" spans="1:20" ht="15.75" customHeight="1">
      <c r="A1012" s="10"/>
      <c r="B1012" s="12"/>
      <c r="C1012" s="10"/>
      <c r="D1012" s="10"/>
      <c r="E1012" s="10"/>
      <c r="F1012" s="10"/>
      <c r="G1012" s="10"/>
      <c r="H1012" s="10"/>
      <c r="I1012" s="10"/>
      <c r="J1012" s="10"/>
      <c r="K1012" s="10"/>
      <c r="L1012" s="10"/>
      <c r="M1012" s="10"/>
      <c r="N1012" s="10"/>
      <c r="O1012" s="10"/>
      <c r="P1012" s="10"/>
      <c r="Q1012" s="10">
        <f t="shared" si="1"/>
        <v>0</v>
      </c>
      <c r="R1012" s="10"/>
      <c r="S1012" s="10"/>
      <c r="T1012" s="10"/>
    </row>
    <row r="1013" spans="1:20" ht="15.75" customHeight="1">
      <c r="A1013" s="10"/>
      <c r="B1013" s="12"/>
      <c r="C1013" s="10"/>
      <c r="D1013" s="10"/>
      <c r="E1013" s="10"/>
      <c r="F1013" s="10"/>
      <c r="G1013" s="10"/>
      <c r="H1013" s="10"/>
      <c r="I1013" s="10"/>
      <c r="J1013" s="10"/>
      <c r="K1013" s="10"/>
      <c r="L1013" s="10"/>
      <c r="M1013" s="10"/>
      <c r="N1013" s="10"/>
      <c r="O1013" s="10"/>
      <c r="P1013" s="10"/>
      <c r="Q1013" s="10">
        <f t="shared" si="1"/>
        <v>0</v>
      </c>
      <c r="R1013" s="10"/>
      <c r="S1013" s="10"/>
      <c r="T1013" s="10"/>
    </row>
    <row r="1014" spans="1:20" ht="15.75" customHeight="1">
      <c r="A1014" s="10"/>
      <c r="B1014" s="12"/>
      <c r="C1014" s="10"/>
      <c r="D1014" s="10"/>
      <c r="E1014" s="10"/>
      <c r="F1014" s="10"/>
      <c r="G1014" s="10"/>
      <c r="H1014" s="10"/>
      <c r="I1014" s="10"/>
      <c r="J1014" s="10"/>
      <c r="K1014" s="10"/>
      <c r="L1014" s="10"/>
      <c r="M1014" s="10"/>
      <c r="N1014" s="10"/>
      <c r="O1014" s="10"/>
      <c r="P1014" s="10"/>
      <c r="Q1014" s="10">
        <f t="shared" si="1"/>
        <v>0</v>
      </c>
      <c r="R1014" s="10"/>
      <c r="S1014" s="10"/>
      <c r="T1014" s="10"/>
    </row>
    <row r="1015" spans="1:20" ht="15.75" customHeight="1">
      <c r="A1015" s="10"/>
      <c r="B1015" s="12"/>
      <c r="C1015" s="10"/>
      <c r="D1015" s="10"/>
      <c r="E1015" s="10"/>
      <c r="F1015" s="10"/>
      <c r="G1015" s="10"/>
      <c r="H1015" s="10"/>
      <c r="I1015" s="10"/>
      <c r="J1015" s="10"/>
      <c r="K1015" s="10"/>
      <c r="L1015" s="10"/>
      <c r="M1015" s="10"/>
      <c r="N1015" s="10"/>
      <c r="O1015" s="10"/>
      <c r="P1015" s="10"/>
      <c r="Q1015" s="10">
        <f t="shared" si="1"/>
        <v>0</v>
      </c>
      <c r="R1015" s="10"/>
      <c r="S1015" s="10"/>
      <c r="T1015" s="10"/>
    </row>
    <row r="1016" spans="1:20" ht="15.75" customHeight="1">
      <c r="A1016" s="10"/>
      <c r="B1016" s="12"/>
      <c r="C1016" s="10"/>
      <c r="D1016" s="10"/>
      <c r="E1016" s="10"/>
      <c r="F1016" s="10"/>
      <c r="G1016" s="10"/>
      <c r="H1016" s="10"/>
      <c r="I1016" s="10"/>
      <c r="J1016" s="10"/>
      <c r="K1016" s="10"/>
      <c r="L1016" s="10"/>
      <c r="M1016" s="10"/>
      <c r="N1016" s="10"/>
      <c r="O1016" s="10"/>
      <c r="P1016" s="10"/>
      <c r="Q1016" s="10">
        <f t="shared" si="1"/>
        <v>0</v>
      </c>
      <c r="R1016" s="10"/>
      <c r="S1016" s="10"/>
      <c r="T1016" s="10"/>
    </row>
    <row r="1017" spans="1:20" ht="15.75" customHeight="1">
      <c r="A1017" s="10"/>
      <c r="B1017" s="12"/>
      <c r="C1017" s="10"/>
      <c r="D1017" s="10"/>
      <c r="E1017" s="10"/>
      <c r="F1017" s="10"/>
      <c r="G1017" s="10"/>
      <c r="H1017" s="10"/>
      <c r="I1017" s="10"/>
      <c r="J1017" s="10"/>
      <c r="K1017" s="10"/>
      <c r="L1017" s="10"/>
      <c r="M1017" s="10"/>
      <c r="N1017" s="10"/>
      <c r="O1017" s="10"/>
      <c r="P1017" s="10"/>
      <c r="Q1017" s="10">
        <f t="shared" si="1"/>
        <v>0</v>
      </c>
      <c r="R1017" s="10"/>
      <c r="S1017" s="10"/>
      <c r="T1017" s="10"/>
    </row>
    <row r="1018" spans="1:20" ht="15.75" customHeight="1">
      <c r="A1018" s="10"/>
      <c r="B1018" s="12"/>
      <c r="C1018" s="10"/>
      <c r="D1018" s="10"/>
      <c r="E1018" s="10"/>
      <c r="F1018" s="10"/>
      <c r="G1018" s="10"/>
      <c r="H1018" s="10"/>
      <c r="I1018" s="10"/>
      <c r="J1018" s="10"/>
      <c r="K1018" s="10"/>
      <c r="L1018" s="10"/>
      <c r="M1018" s="10"/>
      <c r="N1018" s="10"/>
      <c r="O1018" s="10"/>
      <c r="P1018" s="10"/>
      <c r="Q1018" s="10">
        <f t="shared" si="1"/>
        <v>0</v>
      </c>
      <c r="R1018" s="10"/>
      <c r="S1018" s="10"/>
      <c r="T1018" s="10"/>
    </row>
    <row r="1019" spans="1:20" ht="15.75" customHeight="1">
      <c r="A1019" s="10"/>
      <c r="B1019" s="12"/>
      <c r="C1019" s="10"/>
      <c r="D1019" s="10"/>
      <c r="E1019" s="10"/>
      <c r="F1019" s="10"/>
      <c r="G1019" s="10"/>
      <c r="H1019" s="10"/>
      <c r="I1019" s="10"/>
      <c r="J1019" s="10"/>
      <c r="K1019" s="10"/>
      <c r="L1019" s="10"/>
      <c r="M1019" s="10"/>
      <c r="N1019" s="10"/>
      <c r="O1019" s="10"/>
      <c r="P1019" s="10"/>
      <c r="Q1019" s="10">
        <f t="shared" si="1"/>
        <v>0</v>
      </c>
      <c r="R1019" s="10"/>
      <c r="S1019" s="10"/>
      <c r="T1019" s="10"/>
    </row>
    <row r="1020" spans="1:20" ht="15.75" customHeight="1">
      <c r="A1020" s="10"/>
      <c r="B1020" s="12"/>
      <c r="C1020" s="10"/>
      <c r="D1020" s="10"/>
      <c r="E1020" s="10"/>
      <c r="F1020" s="10"/>
      <c r="G1020" s="10"/>
      <c r="H1020" s="10"/>
      <c r="I1020" s="10"/>
      <c r="J1020" s="10"/>
      <c r="K1020" s="10"/>
      <c r="L1020" s="10"/>
      <c r="M1020" s="10"/>
      <c r="N1020" s="10"/>
      <c r="O1020" s="10"/>
      <c r="P1020" s="10"/>
      <c r="Q1020" s="10">
        <f t="shared" si="1"/>
        <v>0</v>
      </c>
      <c r="R1020" s="10"/>
      <c r="S1020" s="10"/>
      <c r="T1020" s="10"/>
    </row>
    <row r="1021" spans="1:20" ht="15.75" customHeight="1">
      <c r="A1021" s="10"/>
      <c r="B1021" s="12"/>
      <c r="C1021" s="10"/>
      <c r="D1021" s="10"/>
      <c r="E1021" s="10"/>
      <c r="F1021" s="10"/>
      <c r="G1021" s="10"/>
      <c r="H1021" s="10"/>
      <c r="I1021" s="10"/>
      <c r="J1021" s="10"/>
      <c r="K1021" s="10"/>
      <c r="L1021" s="10"/>
      <c r="M1021" s="10"/>
      <c r="N1021" s="10"/>
      <c r="O1021" s="10"/>
      <c r="P1021" s="10"/>
      <c r="Q1021" s="10">
        <f t="shared" si="1"/>
        <v>0</v>
      </c>
      <c r="R1021" s="10"/>
      <c r="S1021" s="10"/>
      <c r="T1021" s="10"/>
    </row>
    <row r="1022" spans="1:20" ht="15.75" customHeight="1">
      <c r="A1022" s="10"/>
      <c r="B1022" s="12"/>
      <c r="C1022" s="10"/>
      <c r="D1022" s="10"/>
      <c r="E1022" s="10"/>
      <c r="F1022" s="10"/>
      <c r="G1022" s="10"/>
      <c r="H1022" s="10"/>
      <c r="I1022" s="10"/>
      <c r="J1022" s="10"/>
      <c r="K1022" s="10"/>
      <c r="L1022" s="10"/>
      <c r="M1022" s="10"/>
      <c r="N1022" s="10"/>
      <c r="O1022" s="10"/>
      <c r="P1022" s="10"/>
      <c r="Q1022" s="10">
        <f t="shared" si="1"/>
        <v>0</v>
      </c>
      <c r="R1022" s="10"/>
      <c r="S1022" s="10"/>
      <c r="T1022" s="10"/>
    </row>
    <row r="1023" spans="1:20" ht="15.75" customHeight="1">
      <c r="A1023" s="10"/>
      <c r="B1023" s="12"/>
      <c r="C1023" s="10"/>
      <c r="D1023" s="10"/>
      <c r="E1023" s="10"/>
      <c r="F1023" s="10"/>
      <c r="G1023" s="10"/>
      <c r="H1023" s="10"/>
      <c r="I1023" s="10"/>
      <c r="J1023" s="10"/>
      <c r="K1023" s="10"/>
      <c r="L1023" s="10"/>
      <c r="M1023" s="10"/>
      <c r="N1023" s="10"/>
      <c r="O1023" s="10"/>
      <c r="P1023" s="10"/>
      <c r="Q1023" s="10">
        <f t="shared" si="1"/>
        <v>0</v>
      </c>
      <c r="R1023" s="10"/>
      <c r="S1023" s="10"/>
      <c r="T1023" s="10"/>
    </row>
    <row r="1024" spans="1:20" ht="15.75" customHeight="1">
      <c r="A1024" s="10"/>
      <c r="B1024" s="12"/>
      <c r="C1024" s="10"/>
      <c r="D1024" s="10"/>
      <c r="E1024" s="10"/>
      <c r="F1024" s="10"/>
      <c r="G1024" s="10"/>
      <c r="H1024" s="10"/>
      <c r="I1024" s="10"/>
      <c r="J1024" s="10"/>
      <c r="K1024" s="10"/>
      <c r="L1024" s="10"/>
      <c r="M1024" s="10"/>
      <c r="N1024" s="10"/>
      <c r="O1024" s="10"/>
      <c r="P1024" s="10"/>
      <c r="Q1024" s="10">
        <f t="shared" si="1"/>
        <v>0</v>
      </c>
      <c r="R1024" s="10"/>
      <c r="S1024" s="10"/>
      <c r="T1024" s="10"/>
    </row>
    <row r="1025" spans="1:20" ht="15.75" customHeight="1">
      <c r="A1025" s="10"/>
      <c r="B1025" s="12"/>
      <c r="C1025" s="10"/>
      <c r="D1025" s="10"/>
      <c r="E1025" s="10"/>
      <c r="F1025" s="10"/>
      <c r="G1025" s="10"/>
      <c r="H1025" s="10"/>
      <c r="I1025" s="10"/>
      <c r="J1025" s="10"/>
      <c r="K1025" s="10"/>
      <c r="L1025" s="10"/>
      <c r="M1025" s="10"/>
      <c r="N1025" s="10"/>
      <c r="O1025" s="10"/>
      <c r="P1025" s="10"/>
      <c r="Q1025" s="10">
        <f t="shared" si="1"/>
        <v>0</v>
      </c>
      <c r="R1025" s="10"/>
      <c r="S1025" s="10"/>
      <c r="T1025" s="10"/>
    </row>
    <row r="1026" spans="1:20" ht="15.75" customHeight="1">
      <c r="A1026" s="10"/>
      <c r="B1026" s="12"/>
      <c r="C1026" s="10"/>
      <c r="D1026" s="10"/>
      <c r="E1026" s="10"/>
      <c r="F1026" s="10"/>
      <c r="G1026" s="10"/>
      <c r="H1026" s="10"/>
      <c r="I1026" s="10"/>
      <c r="J1026" s="10"/>
      <c r="K1026" s="10"/>
      <c r="L1026" s="10"/>
      <c r="M1026" s="10"/>
      <c r="N1026" s="10"/>
      <c r="O1026" s="10"/>
      <c r="P1026" s="10"/>
      <c r="Q1026" s="10">
        <f t="shared" si="1"/>
        <v>0</v>
      </c>
      <c r="R1026" s="10"/>
      <c r="S1026" s="10"/>
      <c r="T1026" s="10"/>
    </row>
    <row r="1027" spans="1:20" ht="15.75" customHeight="1">
      <c r="A1027" s="10"/>
      <c r="B1027" s="12"/>
      <c r="C1027" s="10"/>
      <c r="D1027" s="10"/>
      <c r="E1027" s="10"/>
      <c r="F1027" s="10"/>
      <c r="G1027" s="10"/>
      <c r="H1027" s="10"/>
      <c r="I1027" s="10"/>
      <c r="J1027" s="10"/>
      <c r="K1027" s="10"/>
      <c r="L1027" s="10"/>
      <c r="M1027" s="10"/>
      <c r="N1027" s="10"/>
      <c r="O1027" s="10"/>
      <c r="P1027" s="10"/>
      <c r="Q1027" s="10">
        <f t="shared" si="1"/>
        <v>0</v>
      </c>
      <c r="R1027" s="10"/>
      <c r="S1027" s="10"/>
      <c r="T1027" s="10"/>
    </row>
    <row r="1028" spans="1:20" ht="15.75" customHeight="1">
      <c r="A1028" s="10"/>
      <c r="B1028" s="12"/>
      <c r="C1028" s="10"/>
      <c r="D1028" s="10"/>
      <c r="E1028" s="10"/>
      <c r="F1028" s="10"/>
      <c r="G1028" s="10"/>
      <c r="H1028" s="10"/>
      <c r="I1028" s="10"/>
      <c r="J1028" s="10"/>
      <c r="K1028" s="10"/>
      <c r="L1028" s="10"/>
      <c r="M1028" s="10"/>
      <c r="N1028" s="10"/>
      <c r="O1028" s="10"/>
      <c r="P1028" s="10"/>
      <c r="Q1028" s="10">
        <f t="shared" si="1"/>
        <v>0</v>
      </c>
      <c r="R1028" s="10"/>
      <c r="S1028" s="10"/>
      <c r="T1028" s="10"/>
    </row>
    <row r="1029" spans="1:20" ht="15.75" customHeight="1">
      <c r="A1029" s="10"/>
      <c r="B1029" s="12"/>
      <c r="C1029" s="10"/>
      <c r="D1029" s="10"/>
      <c r="E1029" s="10"/>
      <c r="F1029" s="10"/>
      <c r="G1029" s="10"/>
      <c r="H1029" s="10"/>
      <c r="I1029" s="10"/>
      <c r="J1029" s="10"/>
      <c r="K1029" s="10"/>
      <c r="L1029" s="10"/>
      <c r="M1029" s="10"/>
      <c r="N1029" s="10"/>
      <c r="O1029" s="10"/>
      <c r="P1029" s="10"/>
      <c r="Q1029" s="10">
        <f t="shared" si="1"/>
        <v>0</v>
      </c>
      <c r="R1029" s="10"/>
      <c r="S1029" s="10"/>
      <c r="T1029" s="10"/>
    </row>
    <row r="1030" spans="1:20" ht="15.75" customHeight="1">
      <c r="A1030" s="10"/>
      <c r="B1030" s="12"/>
      <c r="C1030" s="10"/>
      <c r="D1030" s="10"/>
      <c r="E1030" s="10"/>
      <c r="F1030" s="10"/>
      <c r="G1030" s="10"/>
      <c r="H1030" s="10"/>
      <c r="I1030" s="10"/>
      <c r="J1030" s="10"/>
      <c r="K1030" s="10"/>
      <c r="L1030" s="10"/>
      <c r="M1030" s="10"/>
      <c r="N1030" s="10"/>
      <c r="O1030" s="10"/>
      <c r="P1030" s="10"/>
      <c r="Q1030" s="10">
        <f t="shared" si="1"/>
        <v>0</v>
      </c>
      <c r="R1030" s="10"/>
      <c r="S1030" s="10"/>
      <c r="T1030" s="10"/>
    </row>
    <row r="1031" spans="1:20" ht="15.75" customHeight="1">
      <c r="A1031" s="10"/>
      <c r="B1031" s="12"/>
      <c r="C1031" s="10"/>
      <c r="D1031" s="10"/>
      <c r="E1031" s="10"/>
      <c r="F1031" s="10"/>
      <c r="G1031" s="10"/>
      <c r="H1031" s="10"/>
      <c r="I1031" s="10"/>
      <c r="J1031" s="10"/>
      <c r="K1031" s="10"/>
      <c r="L1031" s="10"/>
      <c r="M1031" s="10"/>
      <c r="N1031" s="10"/>
      <c r="O1031" s="10"/>
      <c r="P1031" s="10"/>
      <c r="Q1031" s="10">
        <f t="shared" si="1"/>
        <v>0</v>
      </c>
      <c r="R1031" s="10"/>
      <c r="S1031" s="10"/>
      <c r="T1031" s="10"/>
    </row>
    <row r="1032" spans="1:20" ht="15.75" customHeight="1">
      <c r="A1032" s="10"/>
      <c r="B1032" s="12"/>
      <c r="C1032" s="10"/>
      <c r="D1032" s="10"/>
      <c r="E1032" s="10"/>
      <c r="F1032" s="10"/>
      <c r="G1032" s="10"/>
      <c r="H1032" s="10"/>
      <c r="I1032" s="10"/>
      <c r="J1032" s="10"/>
      <c r="K1032" s="10"/>
      <c r="L1032" s="10"/>
      <c r="M1032" s="10"/>
      <c r="N1032" s="10"/>
      <c r="O1032" s="10"/>
      <c r="P1032" s="10"/>
      <c r="Q1032" s="10">
        <f t="shared" si="1"/>
        <v>0</v>
      </c>
      <c r="R1032" s="10"/>
      <c r="S1032" s="10"/>
      <c r="T1032" s="10"/>
    </row>
    <row r="1033" spans="1:20" ht="15.75" customHeight="1">
      <c r="A1033" s="10"/>
      <c r="B1033" s="12"/>
      <c r="C1033" s="10"/>
      <c r="D1033" s="10"/>
      <c r="E1033" s="10"/>
      <c r="F1033" s="10"/>
      <c r="G1033" s="10"/>
      <c r="H1033" s="10"/>
      <c r="I1033" s="10"/>
      <c r="J1033" s="10"/>
      <c r="K1033" s="10"/>
      <c r="L1033" s="10"/>
      <c r="M1033" s="10"/>
      <c r="N1033" s="10"/>
      <c r="O1033" s="10"/>
      <c r="P1033" s="10"/>
      <c r="Q1033" s="10">
        <f t="shared" si="1"/>
        <v>0</v>
      </c>
      <c r="R1033" s="10"/>
      <c r="S1033" s="10"/>
      <c r="T1033" s="10"/>
    </row>
    <row r="1034" spans="1:20" ht="15.75" customHeight="1">
      <c r="A1034" s="10"/>
      <c r="B1034" s="12"/>
      <c r="C1034" s="10"/>
      <c r="D1034" s="10"/>
      <c r="E1034" s="10"/>
      <c r="F1034" s="10"/>
      <c r="G1034" s="10"/>
      <c r="H1034" s="10"/>
      <c r="I1034" s="10"/>
      <c r="J1034" s="10"/>
      <c r="K1034" s="10"/>
      <c r="L1034" s="10"/>
      <c r="M1034" s="10"/>
      <c r="N1034" s="10"/>
      <c r="O1034" s="10"/>
      <c r="P1034" s="10"/>
      <c r="Q1034" s="10">
        <f t="shared" si="1"/>
        <v>0</v>
      </c>
      <c r="R1034" s="10"/>
      <c r="S1034" s="10"/>
      <c r="T1034" s="10"/>
    </row>
    <row r="1035" spans="1:20" ht="15.75" customHeight="1">
      <c r="A1035" s="10"/>
      <c r="B1035" s="12"/>
      <c r="C1035" s="10"/>
      <c r="D1035" s="10"/>
      <c r="E1035" s="10"/>
      <c r="F1035" s="10"/>
      <c r="G1035" s="10"/>
      <c r="H1035" s="10"/>
      <c r="I1035" s="10"/>
      <c r="J1035" s="10"/>
      <c r="K1035" s="10"/>
      <c r="L1035" s="10"/>
      <c r="M1035" s="10"/>
      <c r="N1035" s="10"/>
      <c r="O1035" s="10"/>
      <c r="P1035" s="10"/>
      <c r="Q1035" s="10">
        <f t="shared" si="1"/>
        <v>0</v>
      </c>
      <c r="R1035" s="10"/>
      <c r="S1035" s="10"/>
      <c r="T1035" s="10"/>
    </row>
    <row r="1036" spans="1:20" ht="15.75" customHeight="1">
      <c r="A1036" s="10"/>
      <c r="B1036" s="12"/>
      <c r="C1036" s="10"/>
      <c r="D1036" s="10"/>
      <c r="E1036" s="10"/>
      <c r="F1036" s="10"/>
      <c r="G1036" s="10"/>
      <c r="H1036" s="10"/>
      <c r="I1036" s="10"/>
      <c r="J1036" s="10"/>
      <c r="K1036" s="10"/>
      <c r="L1036" s="10"/>
      <c r="M1036" s="10"/>
      <c r="N1036" s="10"/>
      <c r="O1036" s="10"/>
      <c r="P1036" s="10"/>
      <c r="Q1036" s="10">
        <f t="shared" si="1"/>
        <v>0</v>
      </c>
      <c r="R1036" s="10"/>
      <c r="S1036" s="10"/>
      <c r="T1036" s="10"/>
    </row>
    <row r="1037" spans="1:20" ht="15.75" customHeight="1">
      <c r="A1037" s="10"/>
      <c r="B1037" s="12"/>
      <c r="C1037" s="10"/>
      <c r="D1037" s="10"/>
      <c r="E1037" s="10"/>
      <c r="F1037" s="10"/>
      <c r="G1037" s="10"/>
      <c r="H1037" s="10"/>
      <c r="I1037" s="10"/>
      <c r="J1037" s="10"/>
      <c r="K1037" s="10"/>
      <c r="L1037" s="10"/>
      <c r="M1037" s="10"/>
      <c r="N1037" s="10"/>
      <c r="O1037" s="10"/>
      <c r="P1037" s="10"/>
      <c r="Q1037" s="10">
        <f t="shared" si="1"/>
        <v>0</v>
      </c>
      <c r="R1037" s="10"/>
      <c r="S1037" s="10"/>
      <c r="T1037" s="10"/>
    </row>
    <row r="1038" spans="1:20" ht="15.75" customHeight="1">
      <c r="A1038" s="10"/>
      <c r="B1038" s="12"/>
      <c r="C1038" s="10"/>
      <c r="D1038" s="10"/>
      <c r="E1038" s="10"/>
      <c r="F1038" s="10"/>
      <c r="G1038" s="10"/>
      <c r="H1038" s="10"/>
      <c r="I1038" s="10"/>
      <c r="J1038" s="10"/>
      <c r="K1038" s="10"/>
      <c r="L1038" s="10"/>
      <c r="M1038" s="10"/>
      <c r="N1038" s="10"/>
      <c r="O1038" s="10"/>
      <c r="P1038" s="10"/>
      <c r="Q1038" s="10">
        <f t="shared" si="1"/>
        <v>0</v>
      </c>
      <c r="R1038" s="10"/>
      <c r="S1038" s="10"/>
      <c r="T1038" s="10"/>
    </row>
    <row r="1039" spans="1:20" ht="15.75" customHeight="1">
      <c r="A1039" s="10"/>
      <c r="B1039" s="12"/>
      <c r="C1039" s="10"/>
      <c r="D1039" s="10"/>
      <c r="E1039" s="10"/>
      <c r="F1039" s="10"/>
      <c r="G1039" s="10"/>
      <c r="H1039" s="10"/>
      <c r="I1039" s="10"/>
      <c r="J1039" s="10"/>
      <c r="K1039" s="10"/>
      <c r="L1039" s="10"/>
      <c r="M1039" s="10"/>
      <c r="N1039" s="10"/>
      <c r="O1039" s="10"/>
      <c r="P1039" s="10"/>
      <c r="Q1039" s="10">
        <f t="shared" si="1"/>
        <v>0</v>
      </c>
      <c r="R1039" s="10"/>
      <c r="S1039" s="10"/>
      <c r="T1039" s="10"/>
    </row>
    <row r="1040" spans="1:20" ht="15.75" customHeight="1">
      <c r="A1040" s="10"/>
      <c r="B1040" s="12"/>
      <c r="C1040" s="10"/>
      <c r="D1040" s="10"/>
      <c r="E1040" s="10"/>
      <c r="F1040" s="10"/>
      <c r="G1040" s="10"/>
      <c r="H1040" s="10"/>
      <c r="I1040" s="10"/>
      <c r="J1040" s="10"/>
      <c r="K1040" s="10"/>
      <c r="L1040" s="10"/>
      <c r="M1040" s="10"/>
      <c r="N1040" s="10"/>
      <c r="O1040" s="10"/>
      <c r="P1040" s="10"/>
      <c r="Q1040" s="10">
        <f t="shared" si="1"/>
        <v>0</v>
      </c>
      <c r="R1040" s="10"/>
      <c r="S1040" s="10"/>
      <c r="T1040" s="10"/>
    </row>
    <row r="1041" spans="1:20" ht="15.75" customHeight="1">
      <c r="A1041" s="10"/>
      <c r="B1041" s="12"/>
      <c r="C1041" s="10"/>
      <c r="D1041" s="10"/>
      <c r="E1041" s="10"/>
      <c r="F1041" s="10"/>
      <c r="G1041" s="10"/>
      <c r="H1041" s="10"/>
      <c r="I1041" s="10"/>
      <c r="J1041" s="10"/>
      <c r="K1041" s="10"/>
      <c r="L1041" s="10"/>
      <c r="M1041" s="10"/>
      <c r="N1041" s="10"/>
      <c r="O1041" s="10"/>
      <c r="P1041" s="10"/>
      <c r="Q1041" s="10">
        <f t="shared" si="1"/>
        <v>0</v>
      </c>
      <c r="R1041" s="10"/>
      <c r="S1041" s="10"/>
      <c r="T1041" s="10"/>
    </row>
    <row r="1042" spans="1:20" ht="15.75" customHeight="1">
      <c r="A1042" s="10"/>
      <c r="B1042" s="12"/>
      <c r="C1042" s="10"/>
      <c r="D1042" s="10"/>
      <c r="E1042" s="10"/>
      <c r="F1042" s="10"/>
      <c r="G1042" s="10"/>
      <c r="H1042" s="10"/>
      <c r="I1042" s="10"/>
      <c r="J1042" s="10"/>
      <c r="K1042" s="10"/>
      <c r="L1042" s="10"/>
      <c r="M1042" s="10"/>
      <c r="N1042" s="10"/>
      <c r="O1042" s="10"/>
      <c r="P1042" s="10"/>
      <c r="Q1042" s="10">
        <f t="shared" si="1"/>
        <v>0</v>
      </c>
      <c r="R1042" s="10"/>
      <c r="S1042" s="10"/>
      <c r="T1042" s="10"/>
    </row>
    <row r="1043" spans="1:20" ht="15.75" customHeight="1">
      <c r="A1043" s="10"/>
      <c r="B1043" s="12"/>
      <c r="C1043" s="10"/>
      <c r="D1043" s="10"/>
      <c r="E1043" s="10"/>
      <c r="F1043" s="10"/>
      <c r="G1043" s="10"/>
      <c r="H1043" s="10"/>
      <c r="I1043" s="10"/>
      <c r="J1043" s="10"/>
      <c r="K1043" s="10"/>
      <c r="L1043" s="10"/>
      <c r="M1043" s="10"/>
      <c r="N1043" s="10"/>
      <c r="O1043" s="10"/>
      <c r="P1043" s="10"/>
      <c r="Q1043" s="10">
        <f t="shared" si="1"/>
        <v>0</v>
      </c>
      <c r="R1043" s="10"/>
      <c r="S1043" s="10"/>
      <c r="T1043" s="10"/>
    </row>
    <row r="1044" spans="1:20" ht="15.75" customHeight="1">
      <c r="A1044" s="10"/>
      <c r="B1044" s="12"/>
      <c r="C1044" s="10"/>
      <c r="D1044" s="10"/>
      <c r="E1044" s="10"/>
      <c r="F1044" s="10"/>
      <c r="G1044" s="10"/>
      <c r="H1044" s="10"/>
      <c r="I1044" s="10"/>
      <c r="J1044" s="10"/>
      <c r="K1044" s="10"/>
      <c r="L1044" s="10"/>
      <c r="M1044" s="10"/>
      <c r="N1044" s="10"/>
      <c r="O1044" s="10"/>
      <c r="P1044" s="10"/>
      <c r="Q1044" s="10">
        <f t="shared" si="1"/>
        <v>0</v>
      </c>
      <c r="R1044" s="10"/>
      <c r="S1044" s="10"/>
      <c r="T1044" s="10"/>
    </row>
    <row r="1045" spans="1:20" ht="15.75" customHeight="1">
      <c r="A1045" s="10"/>
      <c r="B1045" s="12"/>
      <c r="C1045" s="10"/>
      <c r="D1045" s="10"/>
      <c r="E1045" s="10"/>
      <c r="F1045" s="10"/>
      <c r="G1045" s="10"/>
      <c r="H1045" s="10"/>
      <c r="I1045" s="10"/>
      <c r="J1045" s="10"/>
      <c r="K1045" s="10"/>
      <c r="L1045" s="10"/>
      <c r="M1045" s="10"/>
      <c r="N1045" s="10"/>
      <c r="O1045" s="10"/>
      <c r="P1045" s="10"/>
      <c r="Q1045" s="10">
        <f t="shared" si="1"/>
        <v>0</v>
      </c>
      <c r="R1045" s="10"/>
      <c r="S1045" s="10"/>
      <c r="T1045" s="10"/>
    </row>
    <row r="1046" spans="1:20" ht="15.75" customHeight="1">
      <c r="A1046" s="10"/>
      <c r="B1046" s="12"/>
      <c r="C1046" s="10"/>
      <c r="D1046" s="10"/>
      <c r="E1046" s="10"/>
      <c r="F1046" s="10"/>
      <c r="G1046" s="10"/>
      <c r="H1046" s="10"/>
      <c r="I1046" s="10"/>
      <c r="J1046" s="10"/>
      <c r="K1046" s="10"/>
      <c r="L1046" s="10"/>
      <c r="M1046" s="10"/>
      <c r="N1046" s="10"/>
      <c r="O1046" s="10"/>
      <c r="P1046" s="10"/>
      <c r="Q1046" s="10">
        <f t="shared" si="1"/>
        <v>0</v>
      </c>
      <c r="R1046" s="10"/>
      <c r="S1046" s="10"/>
      <c r="T1046" s="10"/>
    </row>
    <row r="1047" spans="1:20" ht="15.75" customHeight="1">
      <c r="A1047" s="10"/>
      <c r="B1047" s="12"/>
      <c r="C1047" s="10"/>
      <c r="D1047" s="10"/>
      <c r="E1047" s="10"/>
      <c r="F1047" s="10"/>
      <c r="G1047" s="10"/>
      <c r="H1047" s="10"/>
      <c r="I1047" s="10"/>
      <c r="J1047" s="10"/>
      <c r="K1047" s="10"/>
      <c r="L1047" s="10"/>
      <c r="M1047" s="10"/>
      <c r="N1047" s="10"/>
      <c r="O1047" s="10"/>
      <c r="P1047" s="10"/>
      <c r="Q1047" s="10">
        <f t="shared" si="1"/>
        <v>0</v>
      </c>
      <c r="R1047" s="10"/>
      <c r="S1047" s="10"/>
      <c r="T1047" s="10"/>
    </row>
    <row r="1048" spans="1:20" ht="15.75" customHeight="1">
      <c r="A1048" s="10"/>
      <c r="B1048" s="12"/>
      <c r="C1048" s="10"/>
      <c r="D1048" s="10"/>
      <c r="E1048" s="10"/>
      <c r="F1048" s="10"/>
      <c r="G1048" s="10"/>
      <c r="H1048" s="10"/>
      <c r="I1048" s="10"/>
      <c r="J1048" s="10"/>
      <c r="K1048" s="10"/>
      <c r="L1048" s="10"/>
      <c r="M1048" s="10"/>
      <c r="N1048" s="10"/>
      <c r="O1048" s="10"/>
      <c r="P1048" s="10"/>
      <c r="Q1048" s="10">
        <f t="shared" si="1"/>
        <v>0</v>
      </c>
      <c r="R1048" s="10"/>
      <c r="S1048" s="10"/>
      <c r="T1048" s="10"/>
    </row>
    <row r="1049" spans="1:20" ht="15.75" customHeight="1">
      <c r="A1049" s="10"/>
      <c r="B1049" s="12"/>
      <c r="C1049" s="10"/>
      <c r="D1049" s="10"/>
      <c r="E1049" s="10"/>
      <c r="F1049" s="10"/>
      <c r="G1049" s="10"/>
      <c r="H1049" s="10"/>
      <c r="I1049" s="10"/>
      <c r="J1049" s="10"/>
      <c r="K1049" s="10"/>
      <c r="L1049" s="10"/>
      <c r="M1049" s="10"/>
      <c r="N1049" s="10"/>
      <c r="O1049" s="10"/>
      <c r="P1049" s="10"/>
      <c r="Q1049" s="10">
        <f t="shared" si="1"/>
        <v>0</v>
      </c>
      <c r="R1049" s="10"/>
      <c r="S1049" s="10"/>
      <c r="T1049" s="10"/>
    </row>
    <row r="1050" spans="1:20" ht="15.75" customHeight="1">
      <c r="A1050" s="10"/>
      <c r="B1050" s="12"/>
      <c r="C1050" s="10"/>
      <c r="D1050" s="10"/>
      <c r="E1050" s="10"/>
      <c r="F1050" s="10"/>
      <c r="G1050" s="10"/>
      <c r="H1050" s="10"/>
      <c r="I1050" s="10"/>
      <c r="J1050" s="10"/>
      <c r="K1050" s="10"/>
      <c r="L1050" s="10"/>
      <c r="M1050" s="10"/>
      <c r="N1050" s="10"/>
      <c r="O1050" s="10"/>
      <c r="P1050" s="10"/>
      <c r="Q1050" s="10">
        <f t="shared" si="1"/>
        <v>0</v>
      </c>
      <c r="R1050" s="10"/>
      <c r="S1050" s="10"/>
      <c r="T1050" s="10"/>
    </row>
    <row r="1051" spans="1:20" ht="15.75" customHeight="1">
      <c r="A1051" s="10"/>
      <c r="B1051" s="12"/>
      <c r="C1051" s="10"/>
      <c r="D1051" s="10"/>
      <c r="E1051" s="10"/>
      <c r="F1051" s="10"/>
      <c r="G1051" s="10"/>
      <c r="H1051" s="10"/>
      <c r="I1051" s="10"/>
      <c r="J1051" s="10"/>
      <c r="K1051" s="10"/>
      <c r="L1051" s="10"/>
      <c r="M1051" s="10"/>
      <c r="N1051" s="10"/>
      <c r="O1051" s="10"/>
      <c r="P1051" s="10"/>
      <c r="Q1051" s="10">
        <f t="shared" si="1"/>
        <v>0</v>
      </c>
      <c r="R1051" s="10"/>
      <c r="S1051" s="10"/>
      <c r="T1051" s="10"/>
    </row>
    <row r="1052" spans="1:20" ht="15.75" customHeight="1">
      <c r="A1052" s="10"/>
      <c r="B1052" s="12"/>
      <c r="C1052" s="10"/>
      <c r="D1052" s="10"/>
      <c r="E1052" s="10"/>
      <c r="F1052" s="10"/>
      <c r="G1052" s="10"/>
      <c r="H1052" s="10"/>
      <c r="I1052" s="10"/>
      <c r="J1052" s="10"/>
      <c r="K1052" s="10"/>
      <c r="L1052" s="10"/>
      <c r="M1052" s="10"/>
      <c r="N1052" s="10"/>
      <c r="O1052" s="10"/>
      <c r="P1052" s="10"/>
      <c r="Q1052" s="10">
        <f t="shared" si="1"/>
        <v>0</v>
      </c>
      <c r="R1052" s="10"/>
      <c r="S1052" s="10"/>
      <c r="T1052" s="10"/>
    </row>
    <row r="1053" spans="1:20" ht="15.75" customHeight="1">
      <c r="A1053" s="10"/>
      <c r="B1053" s="12"/>
      <c r="C1053" s="10"/>
      <c r="D1053" s="10"/>
      <c r="E1053" s="10"/>
      <c r="F1053" s="10"/>
      <c r="G1053" s="10"/>
      <c r="H1053" s="10"/>
      <c r="I1053" s="10"/>
      <c r="J1053" s="10"/>
      <c r="K1053" s="10"/>
      <c r="L1053" s="10"/>
      <c r="M1053" s="10"/>
      <c r="N1053" s="10"/>
      <c r="O1053" s="10"/>
      <c r="P1053" s="10"/>
      <c r="Q1053" s="10">
        <f t="shared" si="1"/>
        <v>0</v>
      </c>
      <c r="R1053" s="10"/>
      <c r="S1053" s="10"/>
      <c r="T1053" s="10"/>
    </row>
    <row r="1054" spans="1:20" ht="15.75" customHeight="1">
      <c r="A1054" s="10"/>
      <c r="B1054" s="12"/>
      <c r="C1054" s="10"/>
      <c r="D1054" s="10"/>
      <c r="E1054" s="10"/>
      <c r="F1054" s="10"/>
      <c r="G1054" s="10"/>
      <c r="H1054" s="10"/>
      <c r="I1054" s="10"/>
      <c r="J1054" s="10"/>
      <c r="K1054" s="10"/>
      <c r="L1054" s="10"/>
      <c r="M1054" s="10"/>
      <c r="N1054" s="10"/>
      <c r="O1054" s="10"/>
      <c r="P1054" s="10"/>
      <c r="Q1054" s="10">
        <f t="shared" si="1"/>
        <v>0</v>
      </c>
      <c r="R1054" s="10"/>
      <c r="S1054" s="10"/>
      <c r="T1054" s="10"/>
    </row>
    <row r="1055" spans="1:20" ht="15.75" customHeight="1">
      <c r="A1055" s="10"/>
      <c r="B1055" s="12"/>
      <c r="C1055" s="10"/>
      <c r="D1055" s="10"/>
      <c r="E1055" s="10"/>
      <c r="F1055" s="10"/>
      <c r="G1055" s="10"/>
      <c r="H1055" s="10"/>
      <c r="I1055" s="10"/>
      <c r="J1055" s="10"/>
      <c r="K1055" s="10"/>
      <c r="L1055" s="10"/>
      <c r="M1055" s="10"/>
      <c r="N1055" s="10"/>
      <c r="O1055" s="10"/>
      <c r="P1055" s="10"/>
      <c r="Q1055" s="10">
        <f t="shared" si="1"/>
        <v>0</v>
      </c>
      <c r="R1055" s="10"/>
      <c r="S1055" s="10"/>
      <c r="T1055" s="10"/>
    </row>
    <row r="1056" spans="1:20" ht="15.75" customHeight="1">
      <c r="A1056" s="10"/>
      <c r="B1056" s="12"/>
      <c r="C1056" s="10"/>
      <c r="D1056" s="10"/>
      <c r="E1056" s="10"/>
      <c r="F1056" s="10"/>
      <c r="G1056" s="10"/>
      <c r="H1056" s="10"/>
      <c r="I1056" s="10"/>
      <c r="J1056" s="10"/>
      <c r="K1056" s="10"/>
      <c r="L1056" s="10"/>
      <c r="M1056" s="10"/>
      <c r="N1056" s="10"/>
      <c r="O1056" s="10"/>
      <c r="P1056" s="10"/>
      <c r="Q1056" s="10">
        <f t="shared" si="1"/>
        <v>0</v>
      </c>
      <c r="R1056" s="10"/>
      <c r="S1056" s="10"/>
      <c r="T1056" s="10"/>
    </row>
    <row r="1057" spans="1:20" ht="15.75" customHeight="1">
      <c r="A1057" s="10"/>
      <c r="B1057" s="12"/>
      <c r="C1057" s="10"/>
      <c r="D1057" s="10"/>
      <c r="E1057" s="10"/>
      <c r="F1057" s="10"/>
      <c r="G1057" s="10"/>
      <c r="H1057" s="10"/>
      <c r="I1057" s="10"/>
      <c r="J1057" s="10"/>
      <c r="K1057" s="10"/>
      <c r="L1057" s="10"/>
      <c r="M1057" s="10"/>
      <c r="N1057" s="10"/>
      <c r="O1057" s="10"/>
      <c r="P1057" s="10"/>
      <c r="Q1057" s="10">
        <f t="shared" si="1"/>
        <v>0</v>
      </c>
      <c r="R1057" s="10"/>
      <c r="S1057" s="10"/>
      <c r="T1057" s="10"/>
    </row>
    <row r="1058" spans="1:20" ht="15.75" customHeight="1">
      <c r="A1058" s="10"/>
      <c r="B1058" s="12"/>
      <c r="C1058" s="10"/>
      <c r="D1058" s="10"/>
      <c r="E1058" s="10"/>
      <c r="F1058" s="10"/>
      <c r="G1058" s="10"/>
      <c r="H1058" s="10"/>
      <c r="I1058" s="10"/>
      <c r="J1058" s="10"/>
      <c r="K1058" s="10"/>
      <c r="L1058" s="10"/>
      <c r="M1058" s="10"/>
      <c r="N1058" s="10"/>
      <c r="O1058" s="10"/>
      <c r="P1058" s="10"/>
      <c r="Q1058" s="10">
        <f t="shared" si="1"/>
        <v>0</v>
      </c>
      <c r="R1058" s="10"/>
      <c r="S1058" s="10"/>
      <c r="T1058" s="10"/>
    </row>
    <row r="1059" spans="1:20" ht="15.75" customHeight="1">
      <c r="A1059" s="10"/>
      <c r="B1059" s="12"/>
      <c r="C1059" s="10"/>
      <c r="D1059" s="10"/>
      <c r="E1059" s="10"/>
      <c r="F1059" s="10"/>
      <c r="G1059" s="10"/>
      <c r="H1059" s="10"/>
      <c r="I1059" s="10"/>
      <c r="J1059" s="10"/>
      <c r="K1059" s="10"/>
      <c r="L1059" s="10"/>
      <c r="M1059" s="10"/>
      <c r="N1059" s="10"/>
      <c r="O1059" s="10"/>
      <c r="P1059" s="10"/>
      <c r="Q1059" s="10">
        <f t="shared" si="1"/>
        <v>0</v>
      </c>
      <c r="R1059" s="10"/>
      <c r="S1059" s="10"/>
      <c r="T1059" s="10"/>
    </row>
    <row r="1060" spans="1:20" ht="15.75" customHeight="1">
      <c r="A1060" s="10"/>
      <c r="B1060" s="12"/>
      <c r="C1060" s="10"/>
      <c r="D1060" s="10"/>
      <c r="E1060" s="10"/>
      <c r="F1060" s="10"/>
      <c r="G1060" s="10"/>
      <c r="H1060" s="10"/>
      <c r="I1060" s="10"/>
      <c r="J1060" s="10"/>
      <c r="K1060" s="10"/>
      <c r="L1060" s="10"/>
      <c r="M1060" s="10"/>
      <c r="N1060" s="10"/>
      <c r="O1060" s="10"/>
      <c r="P1060" s="10"/>
      <c r="Q1060" s="10">
        <f t="shared" si="1"/>
        <v>0</v>
      </c>
      <c r="R1060" s="10"/>
      <c r="S1060" s="10"/>
      <c r="T1060" s="10"/>
    </row>
    <row r="1061" spans="1:20" ht="15.75" customHeight="1">
      <c r="A1061" s="10"/>
      <c r="B1061" s="12"/>
      <c r="C1061" s="10"/>
      <c r="D1061" s="10"/>
      <c r="E1061" s="10"/>
      <c r="F1061" s="10"/>
      <c r="G1061" s="10"/>
      <c r="H1061" s="10"/>
      <c r="I1061" s="10"/>
      <c r="J1061" s="10"/>
      <c r="K1061" s="10"/>
      <c r="L1061" s="10"/>
      <c r="M1061" s="10"/>
      <c r="N1061" s="10"/>
      <c r="O1061" s="10"/>
      <c r="P1061" s="10"/>
      <c r="Q1061" s="10">
        <f t="shared" si="1"/>
        <v>0</v>
      </c>
      <c r="R1061" s="10"/>
      <c r="S1061" s="10"/>
      <c r="T1061" s="10"/>
    </row>
    <row r="1062" spans="1:20" ht="15.75" customHeight="1">
      <c r="A1062" s="10"/>
      <c r="B1062" s="12"/>
      <c r="C1062" s="10"/>
      <c r="D1062" s="10"/>
      <c r="E1062" s="10"/>
      <c r="F1062" s="10"/>
      <c r="G1062" s="10"/>
      <c r="H1062" s="10"/>
      <c r="I1062" s="10"/>
      <c r="J1062" s="10"/>
      <c r="K1062" s="10"/>
      <c r="L1062" s="10"/>
      <c r="M1062" s="10"/>
      <c r="N1062" s="10"/>
      <c r="O1062" s="10"/>
      <c r="P1062" s="10"/>
      <c r="Q1062" s="10">
        <f t="shared" si="1"/>
        <v>0</v>
      </c>
      <c r="R1062" s="10"/>
      <c r="S1062" s="10"/>
      <c r="T1062" s="10"/>
    </row>
    <row r="1063" spans="1:20" ht="15.75" customHeight="1">
      <c r="A1063" s="10"/>
      <c r="B1063" s="12"/>
      <c r="C1063" s="10"/>
      <c r="D1063" s="10"/>
      <c r="E1063" s="10"/>
      <c r="F1063" s="10"/>
      <c r="G1063" s="10"/>
      <c r="H1063" s="10"/>
      <c r="I1063" s="10"/>
      <c r="J1063" s="10"/>
      <c r="K1063" s="10"/>
      <c r="L1063" s="10"/>
      <c r="M1063" s="10"/>
      <c r="N1063" s="10"/>
      <c r="O1063" s="10"/>
      <c r="P1063" s="10"/>
      <c r="Q1063" s="10">
        <f t="shared" si="1"/>
        <v>0</v>
      </c>
      <c r="R1063" s="10"/>
      <c r="S1063" s="10"/>
      <c r="T1063" s="10"/>
    </row>
    <row r="1064" spans="1:20" ht="15.75" customHeight="1">
      <c r="A1064" s="10"/>
      <c r="B1064" s="12"/>
      <c r="C1064" s="10"/>
      <c r="D1064" s="10"/>
      <c r="E1064" s="10"/>
      <c r="F1064" s="10"/>
      <c r="G1064" s="10"/>
      <c r="H1064" s="10"/>
      <c r="I1064" s="10"/>
      <c r="J1064" s="10"/>
      <c r="K1064" s="10"/>
      <c r="L1064" s="10"/>
      <c r="M1064" s="10"/>
      <c r="N1064" s="10"/>
      <c r="O1064" s="10"/>
      <c r="P1064" s="10"/>
      <c r="Q1064" s="10">
        <f t="shared" si="1"/>
        <v>0</v>
      </c>
      <c r="R1064" s="10"/>
      <c r="S1064" s="10"/>
      <c r="T1064" s="10"/>
    </row>
    <row r="1065" spans="1:20" ht="15.75" customHeight="1">
      <c r="A1065" s="10"/>
      <c r="B1065" s="12"/>
      <c r="C1065" s="10"/>
      <c r="D1065" s="10"/>
      <c r="E1065" s="10"/>
      <c r="F1065" s="10"/>
      <c r="G1065" s="10"/>
      <c r="H1065" s="10"/>
      <c r="I1065" s="10"/>
      <c r="J1065" s="10"/>
      <c r="K1065" s="10"/>
      <c r="L1065" s="10"/>
      <c r="M1065" s="10"/>
      <c r="N1065" s="10"/>
      <c r="O1065" s="10"/>
      <c r="P1065" s="10"/>
      <c r="Q1065" s="10">
        <f t="shared" si="1"/>
        <v>0</v>
      </c>
      <c r="R1065" s="10"/>
      <c r="S1065" s="10"/>
      <c r="T1065" s="10"/>
    </row>
    <row r="1066" spans="1:20" ht="15.75" customHeight="1">
      <c r="A1066" s="10"/>
      <c r="B1066" s="12"/>
      <c r="C1066" s="10"/>
      <c r="D1066" s="10"/>
      <c r="E1066" s="10"/>
      <c r="F1066" s="10"/>
      <c r="G1066" s="10"/>
      <c r="H1066" s="10"/>
      <c r="I1066" s="10"/>
      <c r="J1066" s="10"/>
      <c r="K1066" s="10"/>
      <c r="L1066" s="10"/>
      <c r="M1066" s="10"/>
      <c r="N1066" s="10"/>
      <c r="O1066" s="10"/>
      <c r="P1066" s="10"/>
      <c r="Q1066" s="10">
        <f t="shared" si="1"/>
        <v>0</v>
      </c>
      <c r="R1066" s="10"/>
      <c r="S1066" s="10"/>
      <c r="T1066" s="10"/>
    </row>
    <row r="1067" spans="1:20" ht="15.75" customHeight="1">
      <c r="A1067" s="10"/>
      <c r="B1067" s="12"/>
      <c r="C1067" s="10"/>
      <c r="D1067" s="10"/>
      <c r="E1067" s="10"/>
      <c r="F1067" s="10"/>
      <c r="G1067" s="10"/>
      <c r="H1067" s="10"/>
      <c r="I1067" s="10"/>
      <c r="J1067" s="10"/>
      <c r="K1067" s="10"/>
      <c r="L1067" s="10"/>
      <c r="M1067" s="10"/>
      <c r="N1067" s="10"/>
      <c r="O1067" s="10"/>
      <c r="P1067" s="10"/>
      <c r="Q1067" s="10">
        <f t="shared" si="1"/>
        <v>0</v>
      </c>
      <c r="R1067" s="10"/>
      <c r="S1067" s="10"/>
      <c r="T1067" s="10"/>
    </row>
    <row r="1068" spans="1:20" ht="15.75" customHeight="1">
      <c r="A1068" s="10"/>
      <c r="B1068" s="12"/>
      <c r="C1068" s="10"/>
      <c r="D1068" s="10"/>
      <c r="E1068" s="10"/>
      <c r="F1068" s="10"/>
      <c r="G1068" s="10"/>
      <c r="H1068" s="10"/>
      <c r="I1068" s="10"/>
      <c r="J1068" s="10"/>
      <c r="K1068" s="10"/>
      <c r="L1068" s="10"/>
      <c r="M1068" s="10"/>
      <c r="N1068" s="10"/>
      <c r="O1068" s="10"/>
      <c r="P1068" s="10"/>
      <c r="Q1068" s="10">
        <f t="shared" si="1"/>
        <v>0</v>
      </c>
      <c r="R1068" s="10"/>
      <c r="S1068" s="10"/>
      <c r="T1068" s="10"/>
    </row>
    <row r="1069" spans="1:20" ht="15.75" customHeight="1">
      <c r="A1069" s="10"/>
      <c r="B1069" s="12"/>
      <c r="C1069" s="10"/>
      <c r="D1069" s="10"/>
      <c r="E1069" s="10"/>
      <c r="F1069" s="10"/>
      <c r="G1069" s="10"/>
      <c r="H1069" s="10"/>
      <c r="I1069" s="10"/>
      <c r="J1069" s="10"/>
      <c r="K1069" s="10"/>
      <c r="L1069" s="10"/>
      <c r="M1069" s="10"/>
      <c r="N1069" s="10"/>
      <c r="O1069" s="10"/>
      <c r="P1069" s="10"/>
      <c r="Q1069" s="10">
        <f t="shared" si="1"/>
        <v>0</v>
      </c>
      <c r="R1069" s="10"/>
      <c r="S1069" s="10"/>
      <c r="T1069" s="10"/>
    </row>
    <row r="1070" spans="1:20" ht="15.75" customHeight="1">
      <c r="A1070" s="10"/>
      <c r="B1070" s="12"/>
      <c r="C1070" s="10"/>
      <c r="D1070" s="10"/>
      <c r="E1070" s="10"/>
      <c r="F1070" s="10"/>
      <c r="G1070" s="10"/>
      <c r="H1070" s="10"/>
      <c r="I1070" s="10"/>
      <c r="J1070" s="10"/>
      <c r="K1070" s="10"/>
      <c r="L1070" s="10"/>
      <c r="M1070" s="10"/>
      <c r="N1070" s="10"/>
      <c r="O1070" s="10"/>
      <c r="P1070" s="10"/>
      <c r="Q1070" s="10">
        <f t="shared" si="1"/>
        <v>0</v>
      </c>
      <c r="R1070" s="10"/>
      <c r="S1070" s="10"/>
      <c r="T1070" s="10"/>
    </row>
    <row r="1071" spans="1:20" ht="15.75" customHeight="1">
      <c r="A1071" s="10"/>
      <c r="B1071" s="12"/>
      <c r="C1071" s="10"/>
      <c r="D1071" s="10"/>
      <c r="E1071" s="10"/>
      <c r="F1071" s="10"/>
      <c r="G1071" s="10"/>
      <c r="H1071" s="10"/>
      <c r="I1071" s="10"/>
      <c r="J1071" s="10"/>
      <c r="K1071" s="10"/>
      <c r="L1071" s="10"/>
      <c r="M1071" s="10"/>
      <c r="N1071" s="10"/>
      <c r="O1071" s="10"/>
      <c r="P1071" s="10"/>
      <c r="Q1071" s="10">
        <f t="shared" si="1"/>
        <v>0</v>
      </c>
      <c r="R1071" s="10"/>
      <c r="S1071" s="10"/>
      <c r="T1071" s="10"/>
    </row>
    <row r="1072" spans="1:20" ht="15.75" customHeight="1">
      <c r="A1072" s="10"/>
      <c r="B1072" s="12"/>
      <c r="C1072" s="10"/>
      <c r="D1072" s="10"/>
      <c r="E1072" s="10"/>
      <c r="F1072" s="10"/>
      <c r="G1072" s="10"/>
      <c r="H1072" s="10"/>
      <c r="I1072" s="10"/>
      <c r="J1072" s="10"/>
      <c r="K1072" s="10"/>
      <c r="L1072" s="10"/>
      <c r="M1072" s="10"/>
      <c r="N1072" s="10"/>
      <c r="O1072" s="10"/>
      <c r="P1072" s="10"/>
      <c r="Q1072" s="10">
        <f t="shared" si="1"/>
        <v>0</v>
      </c>
      <c r="R1072" s="10"/>
      <c r="S1072" s="10"/>
      <c r="T1072" s="10"/>
    </row>
    <row r="1073" spans="1:20" ht="15.75" customHeight="1">
      <c r="A1073" s="10"/>
      <c r="B1073" s="12"/>
      <c r="C1073" s="10"/>
      <c r="D1073" s="10"/>
      <c r="E1073" s="10"/>
      <c r="F1073" s="10"/>
      <c r="G1073" s="10"/>
      <c r="H1073" s="10"/>
      <c r="I1073" s="10"/>
      <c r="J1073" s="10"/>
      <c r="K1073" s="10"/>
      <c r="L1073" s="10"/>
      <c r="M1073" s="10"/>
      <c r="N1073" s="10"/>
      <c r="O1073" s="10"/>
      <c r="P1073" s="10"/>
      <c r="Q1073" s="10">
        <f t="shared" si="1"/>
        <v>0</v>
      </c>
      <c r="R1073" s="10"/>
      <c r="S1073" s="10"/>
      <c r="T1073" s="10"/>
    </row>
    <row r="1074" spans="1:20" ht="15.75" customHeight="1">
      <c r="A1074" s="10"/>
      <c r="B1074" s="12"/>
      <c r="C1074" s="10"/>
      <c r="D1074" s="10"/>
      <c r="E1074" s="10"/>
      <c r="F1074" s="10"/>
      <c r="G1074" s="10"/>
      <c r="H1074" s="10"/>
      <c r="I1074" s="10"/>
      <c r="J1074" s="10"/>
      <c r="K1074" s="10"/>
      <c r="L1074" s="10"/>
      <c r="M1074" s="10"/>
      <c r="N1074" s="10"/>
      <c r="O1074" s="10"/>
      <c r="P1074" s="10"/>
      <c r="Q1074" s="10">
        <f t="shared" si="1"/>
        <v>0</v>
      </c>
      <c r="R1074" s="10"/>
      <c r="S1074" s="10"/>
      <c r="T1074" s="10"/>
    </row>
    <row r="1075" spans="1:20" ht="15.75" customHeight="1">
      <c r="A1075" s="10"/>
      <c r="B1075" s="12"/>
      <c r="C1075" s="10"/>
      <c r="D1075" s="10"/>
      <c r="E1075" s="10"/>
      <c r="F1075" s="10"/>
      <c r="G1075" s="10"/>
      <c r="H1075" s="10"/>
      <c r="I1075" s="10"/>
      <c r="J1075" s="10"/>
      <c r="K1075" s="10"/>
      <c r="L1075" s="10"/>
      <c r="M1075" s="10"/>
      <c r="N1075" s="10"/>
      <c r="O1075" s="10"/>
      <c r="P1075" s="10"/>
      <c r="Q1075" s="10">
        <f t="shared" si="1"/>
        <v>0</v>
      </c>
      <c r="R1075" s="10"/>
      <c r="S1075" s="10"/>
      <c r="T1075" s="10"/>
    </row>
    <row r="1076" spans="1:20" ht="15.75" customHeight="1">
      <c r="A1076" s="10"/>
      <c r="B1076" s="12"/>
      <c r="C1076" s="10"/>
      <c r="D1076" s="10"/>
      <c r="E1076" s="10"/>
      <c r="F1076" s="10"/>
      <c r="G1076" s="10"/>
      <c r="H1076" s="10"/>
      <c r="I1076" s="10"/>
      <c r="J1076" s="10"/>
      <c r="K1076" s="10"/>
      <c r="L1076" s="10"/>
      <c r="M1076" s="10"/>
      <c r="N1076" s="10"/>
      <c r="O1076" s="10"/>
      <c r="P1076" s="10"/>
      <c r="Q1076" s="10">
        <f t="shared" si="1"/>
        <v>0</v>
      </c>
      <c r="R1076" s="10"/>
      <c r="S1076" s="10"/>
      <c r="T1076" s="10"/>
    </row>
    <row r="1077" spans="1:20" ht="15.75" customHeight="1">
      <c r="A1077" s="10"/>
      <c r="B1077" s="12"/>
      <c r="C1077" s="10"/>
      <c r="D1077" s="10"/>
      <c r="E1077" s="10"/>
      <c r="F1077" s="10"/>
      <c r="G1077" s="10"/>
      <c r="H1077" s="10"/>
      <c r="I1077" s="10"/>
      <c r="J1077" s="10"/>
      <c r="K1077" s="10"/>
      <c r="L1077" s="10"/>
      <c r="M1077" s="10"/>
      <c r="N1077" s="10"/>
      <c r="O1077" s="10"/>
      <c r="P1077" s="10"/>
      <c r="Q1077" s="10">
        <f t="shared" si="1"/>
        <v>0</v>
      </c>
      <c r="R1077" s="10"/>
      <c r="S1077" s="10"/>
      <c r="T1077" s="10"/>
    </row>
    <row r="1078" spans="1:20" ht="15.75" customHeight="1">
      <c r="A1078" s="10"/>
      <c r="B1078" s="12"/>
      <c r="C1078" s="10"/>
      <c r="D1078" s="10"/>
      <c r="E1078" s="10"/>
      <c r="F1078" s="10"/>
      <c r="G1078" s="10"/>
      <c r="H1078" s="10"/>
      <c r="I1078" s="10"/>
      <c r="J1078" s="10"/>
      <c r="K1078" s="10"/>
      <c r="L1078" s="10"/>
      <c r="M1078" s="10"/>
      <c r="N1078" s="10"/>
      <c r="O1078" s="10"/>
      <c r="P1078" s="10"/>
      <c r="Q1078" s="10">
        <f t="shared" si="1"/>
        <v>0</v>
      </c>
      <c r="R1078" s="10"/>
      <c r="S1078" s="10"/>
      <c r="T1078" s="10"/>
    </row>
    <row r="1079" spans="1:20" ht="15.75" customHeight="1">
      <c r="A1079" s="10"/>
      <c r="B1079" s="12"/>
      <c r="C1079" s="10"/>
      <c r="D1079" s="10"/>
      <c r="E1079" s="10"/>
      <c r="F1079" s="10"/>
      <c r="G1079" s="10"/>
      <c r="H1079" s="10"/>
      <c r="I1079" s="10"/>
      <c r="J1079" s="10"/>
      <c r="K1079" s="10"/>
      <c r="L1079" s="10"/>
      <c r="M1079" s="10"/>
      <c r="N1079" s="10"/>
      <c r="O1079" s="10"/>
      <c r="P1079" s="10"/>
      <c r="Q1079" s="10">
        <f t="shared" si="1"/>
        <v>0</v>
      </c>
      <c r="R1079" s="10"/>
      <c r="S1079" s="10"/>
      <c r="T1079" s="10"/>
    </row>
    <row r="1080" spans="1:20" ht="15.75" customHeight="1">
      <c r="A1080" s="10"/>
      <c r="B1080" s="12"/>
      <c r="C1080" s="10"/>
      <c r="D1080" s="10"/>
      <c r="E1080" s="10"/>
      <c r="F1080" s="10"/>
      <c r="G1080" s="10"/>
      <c r="H1080" s="10"/>
      <c r="I1080" s="10"/>
      <c r="J1080" s="10"/>
      <c r="K1080" s="10"/>
      <c r="L1080" s="10"/>
      <c r="M1080" s="10"/>
      <c r="N1080" s="10"/>
      <c r="O1080" s="10"/>
      <c r="P1080" s="10"/>
      <c r="Q1080" s="10">
        <f t="shared" si="1"/>
        <v>0</v>
      </c>
      <c r="R1080" s="10"/>
      <c r="S1080" s="10"/>
      <c r="T1080" s="10"/>
    </row>
    <row r="1081" spans="1:20" ht="15.75" customHeight="1">
      <c r="A1081" s="10"/>
      <c r="B1081" s="12"/>
      <c r="C1081" s="10"/>
      <c r="D1081" s="10"/>
      <c r="E1081" s="10"/>
      <c r="F1081" s="10"/>
      <c r="G1081" s="10"/>
      <c r="H1081" s="10"/>
      <c r="I1081" s="10"/>
      <c r="J1081" s="10"/>
      <c r="K1081" s="10"/>
      <c r="L1081" s="10"/>
      <c r="M1081" s="10"/>
      <c r="N1081" s="10"/>
      <c r="O1081" s="10"/>
      <c r="P1081" s="10"/>
      <c r="Q1081" s="10">
        <f t="shared" si="1"/>
        <v>0</v>
      </c>
      <c r="R1081" s="10"/>
      <c r="S1081" s="10"/>
      <c r="T1081" s="10"/>
    </row>
    <row r="1082" spans="1:20" ht="15.75" customHeight="1">
      <c r="A1082" s="10"/>
      <c r="B1082" s="12"/>
      <c r="C1082" s="10"/>
      <c r="D1082" s="10"/>
      <c r="E1082" s="10"/>
      <c r="F1082" s="10"/>
      <c r="G1082" s="10"/>
      <c r="H1082" s="10"/>
      <c r="I1082" s="10"/>
      <c r="J1082" s="10"/>
      <c r="K1082" s="10"/>
      <c r="L1082" s="10"/>
      <c r="M1082" s="10"/>
      <c r="N1082" s="10"/>
      <c r="O1082" s="10"/>
      <c r="P1082" s="10"/>
      <c r="Q1082" s="10">
        <f t="shared" si="1"/>
        <v>0</v>
      </c>
      <c r="R1082" s="10"/>
      <c r="S1082" s="10"/>
      <c r="T1082" s="10"/>
    </row>
    <row r="1083" spans="1:20" ht="15.75" customHeight="1">
      <c r="A1083" s="10"/>
      <c r="B1083" s="12"/>
      <c r="C1083" s="10"/>
      <c r="D1083" s="10"/>
      <c r="E1083" s="10"/>
      <c r="F1083" s="10"/>
      <c r="G1083" s="10"/>
      <c r="H1083" s="10"/>
      <c r="I1083" s="10"/>
      <c r="J1083" s="10"/>
      <c r="K1083" s="10"/>
      <c r="L1083" s="10"/>
      <c r="M1083" s="10"/>
      <c r="N1083" s="10"/>
      <c r="O1083" s="10"/>
      <c r="P1083" s="10"/>
      <c r="Q1083" s="10">
        <f t="shared" si="1"/>
        <v>0</v>
      </c>
      <c r="R1083" s="10"/>
      <c r="S1083" s="10"/>
      <c r="T1083" s="10"/>
    </row>
    <row r="1084" spans="1:20" ht="15.75" customHeight="1">
      <c r="A1084" s="10"/>
      <c r="B1084" s="12"/>
      <c r="C1084" s="10"/>
      <c r="D1084" s="10"/>
      <c r="E1084" s="10"/>
      <c r="F1084" s="10"/>
      <c r="G1084" s="10"/>
      <c r="H1084" s="10"/>
      <c r="I1084" s="10"/>
      <c r="J1084" s="10"/>
      <c r="K1084" s="10"/>
      <c r="L1084" s="10"/>
      <c r="M1084" s="10"/>
      <c r="N1084" s="10"/>
      <c r="O1084" s="10"/>
      <c r="P1084" s="10"/>
      <c r="Q1084" s="10">
        <f t="shared" si="1"/>
        <v>0</v>
      </c>
      <c r="R1084" s="10"/>
      <c r="S1084" s="10"/>
      <c r="T1084" s="10"/>
    </row>
    <row r="1085" spans="1:20" ht="15.75" customHeight="1">
      <c r="A1085" s="10"/>
      <c r="B1085" s="12"/>
      <c r="C1085" s="10"/>
      <c r="D1085" s="10"/>
      <c r="E1085" s="10"/>
      <c r="F1085" s="10"/>
      <c r="G1085" s="10"/>
      <c r="H1085" s="10"/>
      <c r="I1085" s="10"/>
      <c r="J1085" s="10"/>
      <c r="K1085" s="10"/>
      <c r="L1085" s="10"/>
      <c r="M1085" s="10"/>
      <c r="N1085" s="10"/>
      <c r="O1085" s="10"/>
      <c r="P1085" s="10"/>
      <c r="Q1085" s="10">
        <f t="shared" si="1"/>
        <v>0</v>
      </c>
      <c r="R1085" s="10"/>
      <c r="S1085" s="10"/>
      <c r="T1085" s="10"/>
    </row>
    <row r="1086" spans="1:20" ht="15.75" customHeight="1">
      <c r="A1086" s="10"/>
      <c r="B1086" s="12"/>
      <c r="C1086" s="10"/>
      <c r="D1086" s="10"/>
      <c r="E1086" s="10"/>
      <c r="F1086" s="10"/>
      <c r="G1086" s="10"/>
      <c r="H1086" s="10"/>
      <c r="I1086" s="10"/>
      <c r="J1086" s="10"/>
      <c r="K1086" s="10"/>
      <c r="L1086" s="10"/>
      <c r="M1086" s="10"/>
      <c r="N1086" s="10"/>
      <c r="O1086" s="10"/>
      <c r="P1086" s="10"/>
      <c r="Q1086" s="10">
        <f t="shared" si="1"/>
        <v>0</v>
      </c>
      <c r="R1086" s="10"/>
      <c r="S1086" s="10"/>
      <c r="T1086" s="10"/>
    </row>
    <row r="1087" spans="1:20" ht="15.75" customHeight="1">
      <c r="A1087" s="10"/>
      <c r="B1087" s="12"/>
      <c r="C1087" s="10"/>
      <c r="D1087" s="10"/>
      <c r="E1087" s="10"/>
      <c r="F1087" s="10"/>
      <c r="G1087" s="10"/>
      <c r="H1087" s="10"/>
      <c r="I1087" s="10"/>
      <c r="J1087" s="10"/>
      <c r="K1087" s="10"/>
      <c r="L1087" s="10"/>
      <c r="M1087" s="10"/>
      <c r="N1087" s="10"/>
      <c r="O1087" s="10"/>
      <c r="P1087" s="10"/>
      <c r="Q1087" s="10">
        <f t="shared" si="1"/>
        <v>0</v>
      </c>
      <c r="R1087" s="10"/>
      <c r="S1087" s="10"/>
      <c r="T1087" s="10"/>
    </row>
    <row r="1088" spans="1:20" ht="15.75" customHeight="1">
      <c r="A1088" s="10"/>
      <c r="B1088" s="12"/>
      <c r="C1088" s="10"/>
      <c r="D1088" s="10"/>
      <c r="E1088" s="10"/>
      <c r="F1088" s="10"/>
      <c r="G1088" s="10"/>
      <c r="H1088" s="10"/>
      <c r="I1088" s="10"/>
      <c r="J1088" s="10"/>
      <c r="K1088" s="10"/>
      <c r="L1088" s="10"/>
      <c r="M1088" s="10"/>
      <c r="N1088" s="10"/>
      <c r="O1088" s="10"/>
      <c r="P1088" s="10"/>
      <c r="Q1088" s="10">
        <f t="shared" si="1"/>
        <v>0</v>
      </c>
      <c r="R1088" s="10"/>
      <c r="S1088" s="10"/>
      <c r="T1088" s="10"/>
    </row>
    <row r="1089" spans="1:20" ht="15.75" customHeight="1">
      <c r="A1089" s="10"/>
      <c r="B1089" s="12"/>
      <c r="C1089" s="10"/>
      <c r="D1089" s="10"/>
      <c r="E1089" s="10"/>
      <c r="F1089" s="10"/>
      <c r="G1089" s="10"/>
      <c r="H1089" s="10"/>
      <c r="I1089" s="10"/>
      <c r="J1089" s="10"/>
      <c r="K1089" s="10"/>
      <c r="L1089" s="10"/>
      <c r="M1089" s="10"/>
      <c r="N1089" s="10"/>
      <c r="O1089" s="10"/>
      <c r="P1089" s="10"/>
      <c r="Q1089" s="10">
        <f t="shared" si="1"/>
        <v>0</v>
      </c>
      <c r="R1089" s="10"/>
      <c r="S1089" s="10"/>
      <c r="T1089" s="10"/>
    </row>
    <row r="1090" spans="1:20" ht="15.75" customHeight="1">
      <c r="A1090" s="10"/>
      <c r="B1090" s="12"/>
      <c r="C1090" s="10"/>
      <c r="D1090" s="10"/>
      <c r="E1090" s="10"/>
      <c r="F1090" s="10"/>
      <c r="G1090" s="10"/>
      <c r="H1090" s="10"/>
      <c r="I1090" s="10"/>
      <c r="J1090" s="10"/>
      <c r="K1090" s="10"/>
      <c r="L1090" s="10"/>
      <c r="M1090" s="10"/>
      <c r="N1090" s="10"/>
      <c r="O1090" s="10"/>
      <c r="P1090" s="10"/>
      <c r="Q1090" s="10">
        <f t="shared" si="1"/>
        <v>0</v>
      </c>
      <c r="R1090" s="10"/>
      <c r="S1090" s="10"/>
      <c r="T1090" s="10"/>
    </row>
    <row r="1091" spans="1:20" ht="15.75" customHeight="1">
      <c r="A1091" s="10"/>
      <c r="B1091" s="12"/>
      <c r="C1091" s="10"/>
      <c r="D1091" s="10"/>
      <c r="E1091" s="10"/>
      <c r="F1091" s="10"/>
      <c r="G1091" s="10"/>
      <c r="H1091" s="10"/>
      <c r="I1091" s="10"/>
      <c r="J1091" s="10"/>
      <c r="K1091" s="10"/>
      <c r="L1091" s="10"/>
      <c r="M1091" s="10"/>
      <c r="N1091" s="10"/>
      <c r="O1091" s="10"/>
      <c r="P1091" s="10"/>
      <c r="Q1091" s="10">
        <f t="shared" si="1"/>
        <v>0</v>
      </c>
      <c r="R1091" s="10"/>
      <c r="S1091" s="10"/>
      <c r="T1091" s="10"/>
    </row>
    <row r="1092" spans="1:20" ht="15.75" customHeight="1">
      <c r="A1092" s="10"/>
      <c r="B1092" s="12"/>
      <c r="C1092" s="10"/>
      <c r="D1092" s="10"/>
      <c r="E1092" s="10"/>
      <c r="F1092" s="10"/>
      <c r="G1092" s="10"/>
      <c r="H1092" s="10"/>
      <c r="I1092" s="10"/>
      <c r="J1092" s="10"/>
      <c r="K1092" s="10"/>
      <c r="L1092" s="10"/>
      <c r="M1092" s="10"/>
      <c r="N1092" s="10"/>
      <c r="O1092" s="10"/>
      <c r="P1092" s="10"/>
      <c r="Q1092" s="10">
        <f t="shared" si="1"/>
        <v>0</v>
      </c>
      <c r="R1092" s="10"/>
      <c r="S1092" s="10"/>
      <c r="T1092" s="10"/>
    </row>
    <row r="1093" spans="1:20" ht="15.75" customHeight="1">
      <c r="A1093" s="10"/>
      <c r="B1093" s="12"/>
      <c r="C1093" s="10"/>
      <c r="D1093" s="10"/>
      <c r="E1093" s="10"/>
      <c r="F1093" s="10"/>
      <c r="G1093" s="10"/>
      <c r="H1093" s="10"/>
      <c r="I1093" s="10"/>
      <c r="J1093" s="10"/>
      <c r="K1093" s="10"/>
      <c r="L1093" s="10"/>
      <c r="M1093" s="10"/>
      <c r="N1093" s="10"/>
      <c r="O1093" s="10"/>
      <c r="P1093" s="10"/>
      <c r="Q1093" s="10">
        <f t="shared" si="1"/>
        <v>0</v>
      </c>
      <c r="R1093" s="10"/>
      <c r="S1093" s="10"/>
      <c r="T1093" s="10"/>
    </row>
    <row r="1094" spans="1:20" ht="15.75" customHeight="1">
      <c r="A1094" s="10"/>
      <c r="B1094" s="12"/>
      <c r="C1094" s="10"/>
      <c r="D1094" s="10"/>
      <c r="E1094" s="10"/>
      <c r="F1094" s="10"/>
      <c r="G1094" s="10"/>
      <c r="H1094" s="10"/>
      <c r="I1094" s="10"/>
      <c r="J1094" s="10"/>
      <c r="K1094" s="10"/>
      <c r="L1094" s="10"/>
      <c r="M1094" s="10"/>
      <c r="N1094" s="10"/>
      <c r="O1094" s="10"/>
      <c r="P1094" s="10"/>
      <c r="Q1094" s="10">
        <f t="shared" si="1"/>
        <v>0</v>
      </c>
      <c r="R1094" s="10"/>
      <c r="S1094" s="10"/>
      <c r="T1094" s="10"/>
    </row>
    <row r="1095" spans="1:20" ht="15.75" customHeight="1">
      <c r="A1095" s="10"/>
      <c r="B1095" s="12"/>
      <c r="C1095" s="10"/>
      <c r="D1095" s="10"/>
      <c r="E1095" s="10"/>
      <c r="F1095" s="10"/>
      <c r="G1095" s="10"/>
      <c r="H1095" s="10"/>
      <c r="I1095" s="10"/>
      <c r="J1095" s="10"/>
      <c r="K1095" s="10"/>
      <c r="L1095" s="10"/>
      <c r="M1095" s="10"/>
      <c r="N1095" s="10"/>
      <c r="O1095" s="10"/>
      <c r="P1095" s="10"/>
      <c r="Q1095" s="10">
        <f t="shared" si="1"/>
        <v>0</v>
      </c>
      <c r="R1095" s="10"/>
      <c r="S1095" s="10"/>
      <c r="T1095" s="10"/>
    </row>
    <row r="1096" spans="1:20" ht="15.75" customHeight="1">
      <c r="A1096" s="10"/>
      <c r="B1096" s="12"/>
      <c r="C1096" s="10"/>
      <c r="D1096" s="10"/>
      <c r="E1096" s="10"/>
      <c r="F1096" s="10"/>
      <c r="G1096" s="10"/>
      <c r="H1096" s="10"/>
      <c r="I1096" s="10"/>
      <c r="J1096" s="10"/>
      <c r="K1096" s="10"/>
      <c r="L1096" s="10"/>
      <c r="M1096" s="10"/>
      <c r="N1096" s="10"/>
      <c r="O1096" s="10"/>
      <c r="P1096" s="10"/>
      <c r="Q1096" s="10">
        <f t="shared" si="1"/>
        <v>0</v>
      </c>
      <c r="R1096" s="10"/>
      <c r="S1096" s="10"/>
      <c r="T1096" s="10"/>
    </row>
    <row r="1097" spans="1:20" ht="15.75" customHeight="1">
      <c r="A1097" s="10"/>
      <c r="B1097" s="12"/>
      <c r="C1097" s="10"/>
      <c r="D1097" s="10"/>
      <c r="E1097" s="10"/>
      <c r="F1097" s="10"/>
      <c r="G1097" s="10"/>
      <c r="H1097" s="10"/>
      <c r="I1097" s="10"/>
      <c r="J1097" s="10"/>
      <c r="K1097" s="10"/>
      <c r="L1097" s="10"/>
      <c r="M1097" s="10"/>
      <c r="N1097" s="10"/>
      <c r="O1097" s="10"/>
      <c r="P1097" s="10"/>
      <c r="Q1097" s="10">
        <f t="shared" si="1"/>
        <v>0</v>
      </c>
      <c r="R1097" s="10"/>
      <c r="S1097" s="10"/>
      <c r="T1097" s="10"/>
    </row>
    <row r="1098" spans="1:20" ht="15.75" customHeight="1">
      <c r="A1098" s="10"/>
      <c r="B1098" s="12"/>
      <c r="C1098" s="10"/>
      <c r="D1098" s="10"/>
      <c r="E1098" s="10"/>
      <c r="F1098" s="10"/>
      <c r="G1098" s="10"/>
      <c r="H1098" s="10"/>
      <c r="I1098" s="10"/>
      <c r="J1098" s="10"/>
      <c r="K1098" s="10"/>
      <c r="L1098" s="10"/>
      <c r="M1098" s="10"/>
      <c r="N1098" s="10"/>
      <c r="O1098" s="10"/>
      <c r="P1098" s="10"/>
      <c r="Q1098" s="10">
        <f t="shared" si="1"/>
        <v>0</v>
      </c>
      <c r="R1098" s="10"/>
      <c r="S1098" s="10"/>
      <c r="T1098" s="10"/>
    </row>
    <row r="1099" spans="1:20" ht="15.75" customHeight="1">
      <c r="A1099" s="10"/>
      <c r="B1099" s="12"/>
      <c r="C1099" s="10"/>
      <c r="D1099" s="10"/>
      <c r="E1099" s="10"/>
      <c r="F1099" s="10"/>
      <c r="G1099" s="10"/>
      <c r="H1099" s="10"/>
      <c r="I1099" s="10"/>
      <c r="J1099" s="10"/>
      <c r="K1099" s="10"/>
      <c r="L1099" s="10"/>
      <c r="M1099" s="10"/>
      <c r="N1099" s="10"/>
      <c r="O1099" s="10"/>
      <c r="P1099" s="10"/>
      <c r="Q1099" s="10">
        <f t="shared" si="1"/>
        <v>0</v>
      </c>
      <c r="R1099" s="10"/>
      <c r="S1099" s="10"/>
      <c r="T1099" s="10"/>
    </row>
    <row r="1100" spans="1:20" ht="15.75" customHeight="1">
      <c r="A1100" s="10"/>
      <c r="B1100" s="12"/>
      <c r="C1100" s="10"/>
      <c r="D1100" s="10"/>
      <c r="E1100" s="10"/>
      <c r="F1100" s="10"/>
      <c r="G1100" s="10"/>
      <c r="H1100" s="10"/>
      <c r="I1100" s="10"/>
      <c r="J1100" s="10"/>
      <c r="K1100" s="10"/>
      <c r="L1100" s="10"/>
      <c r="M1100" s="10"/>
      <c r="N1100" s="10"/>
      <c r="O1100" s="10"/>
      <c r="P1100" s="10"/>
      <c r="Q1100" s="10">
        <f t="shared" si="1"/>
        <v>0</v>
      </c>
      <c r="R1100" s="10"/>
      <c r="S1100" s="10"/>
      <c r="T1100" s="10"/>
    </row>
    <row r="1101" spans="1:20" ht="15.75" customHeight="1">
      <c r="A1101" s="10"/>
      <c r="B1101" s="12"/>
      <c r="C1101" s="10"/>
      <c r="D1101" s="10"/>
      <c r="E1101" s="10"/>
      <c r="F1101" s="10"/>
      <c r="G1101" s="10"/>
      <c r="H1101" s="10"/>
      <c r="I1101" s="10"/>
      <c r="J1101" s="10"/>
      <c r="K1101" s="10"/>
      <c r="L1101" s="10"/>
      <c r="M1101" s="10"/>
      <c r="N1101" s="10"/>
      <c r="O1101" s="10"/>
      <c r="P1101" s="10"/>
      <c r="Q1101" s="10">
        <f t="shared" si="1"/>
        <v>0</v>
      </c>
      <c r="R1101" s="10"/>
      <c r="S1101" s="10"/>
      <c r="T1101" s="10"/>
    </row>
    <row r="1102" spans="1:20" ht="15.75" customHeight="1">
      <c r="A1102" s="10"/>
      <c r="B1102" s="12"/>
      <c r="C1102" s="10"/>
      <c r="D1102" s="10"/>
      <c r="E1102" s="10"/>
      <c r="F1102" s="10"/>
      <c r="G1102" s="10"/>
      <c r="H1102" s="10"/>
      <c r="I1102" s="10"/>
      <c r="J1102" s="10"/>
      <c r="K1102" s="10"/>
      <c r="L1102" s="10"/>
      <c r="M1102" s="10"/>
      <c r="N1102" s="10"/>
      <c r="O1102" s="10"/>
      <c r="P1102" s="10"/>
      <c r="Q1102" s="10">
        <f t="shared" si="1"/>
        <v>0</v>
      </c>
      <c r="R1102" s="10"/>
      <c r="S1102" s="10"/>
      <c r="T1102" s="10"/>
    </row>
    <row r="1103" spans="1:20" ht="15.75" customHeight="1">
      <c r="A1103" s="10"/>
      <c r="B1103" s="12"/>
      <c r="C1103" s="10"/>
      <c r="D1103" s="10"/>
      <c r="E1103" s="10"/>
      <c r="F1103" s="10"/>
      <c r="G1103" s="10"/>
      <c r="H1103" s="10"/>
      <c r="I1103" s="10"/>
      <c r="J1103" s="10"/>
      <c r="K1103" s="10"/>
      <c r="L1103" s="10"/>
      <c r="M1103" s="10"/>
      <c r="N1103" s="10"/>
      <c r="O1103" s="10"/>
      <c r="P1103" s="10"/>
      <c r="Q1103" s="10">
        <f t="shared" si="1"/>
        <v>0</v>
      </c>
      <c r="R1103" s="10"/>
      <c r="S1103" s="10"/>
      <c r="T1103" s="10"/>
    </row>
    <row r="1104" spans="1:20" ht="15.75" customHeight="1">
      <c r="A1104" s="10"/>
      <c r="B1104" s="12"/>
      <c r="C1104" s="10"/>
      <c r="D1104" s="10"/>
      <c r="E1104" s="10"/>
      <c r="F1104" s="10"/>
      <c r="G1104" s="10"/>
      <c r="H1104" s="10"/>
      <c r="I1104" s="10"/>
      <c r="J1104" s="10"/>
      <c r="K1104" s="10"/>
      <c r="L1104" s="10"/>
      <c r="M1104" s="10"/>
      <c r="N1104" s="10"/>
      <c r="O1104" s="10"/>
      <c r="P1104" s="10"/>
      <c r="Q1104" s="10">
        <f t="shared" si="1"/>
        <v>0</v>
      </c>
      <c r="R1104" s="10"/>
      <c r="S1104" s="10"/>
      <c r="T1104" s="10"/>
    </row>
    <row r="1105" spans="1:20" ht="15.75" customHeight="1">
      <c r="A1105" s="10"/>
      <c r="B1105" s="12"/>
      <c r="C1105" s="10"/>
      <c r="D1105" s="10"/>
      <c r="E1105" s="10"/>
      <c r="F1105" s="10"/>
      <c r="G1105" s="10"/>
      <c r="H1105" s="10"/>
      <c r="I1105" s="10"/>
      <c r="J1105" s="10"/>
      <c r="K1105" s="10"/>
      <c r="L1105" s="10"/>
      <c r="M1105" s="10"/>
      <c r="N1105" s="10"/>
      <c r="O1105" s="10"/>
      <c r="P1105" s="10"/>
      <c r="Q1105" s="10">
        <f t="shared" si="1"/>
        <v>0</v>
      </c>
      <c r="R1105" s="10"/>
      <c r="S1105" s="10"/>
      <c r="T1105" s="10"/>
    </row>
    <row r="1106" spans="1:20" ht="15.75" customHeight="1">
      <c r="A1106" s="10"/>
      <c r="B1106" s="12"/>
      <c r="C1106" s="10"/>
      <c r="D1106" s="10"/>
      <c r="E1106" s="10"/>
      <c r="F1106" s="10"/>
      <c r="G1106" s="10"/>
      <c r="H1106" s="10"/>
      <c r="I1106" s="10"/>
      <c r="J1106" s="10"/>
      <c r="K1106" s="10"/>
      <c r="L1106" s="10"/>
      <c r="M1106" s="10"/>
      <c r="N1106" s="10"/>
      <c r="O1106" s="10"/>
      <c r="P1106" s="10"/>
      <c r="Q1106" s="10">
        <f t="shared" si="1"/>
        <v>0</v>
      </c>
      <c r="R1106" s="10"/>
      <c r="S1106" s="10"/>
      <c r="T1106" s="10"/>
    </row>
    <row r="1107" spans="1:20" ht="15.75" customHeight="1">
      <c r="A1107" s="10"/>
      <c r="B1107" s="12"/>
      <c r="C1107" s="10"/>
      <c r="D1107" s="10"/>
      <c r="E1107" s="10"/>
      <c r="F1107" s="10"/>
      <c r="G1107" s="10"/>
      <c r="H1107" s="10"/>
      <c r="I1107" s="10"/>
      <c r="J1107" s="10"/>
      <c r="K1107" s="10"/>
      <c r="L1107" s="10"/>
      <c r="M1107" s="10"/>
      <c r="N1107" s="10"/>
      <c r="O1107" s="10"/>
      <c r="P1107" s="10"/>
      <c r="Q1107" s="10">
        <f t="shared" si="1"/>
        <v>0</v>
      </c>
      <c r="R1107" s="10"/>
      <c r="S1107" s="10"/>
      <c r="T1107" s="10"/>
    </row>
    <row r="1108" spans="1:20" ht="15.75" customHeight="1">
      <c r="A1108" s="10"/>
      <c r="B1108" s="12"/>
      <c r="C1108" s="10"/>
      <c r="D1108" s="10"/>
      <c r="E1108" s="10"/>
      <c r="F1108" s="10"/>
      <c r="G1108" s="10"/>
      <c r="H1108" s="10"/>
      <c r="I1108" s="10"/>
      <c r="J1108" s="10"/>
      <c r="K1108" s="10"/>
      <c r="L1108" s="10"/>
      <c r="M1108" s="10"/>
      <c r="N1108" s="10"/>
      <c r="O1108" s="10"/>
      <c r="P1108" s="10"/>
      <c r="Q1108" s="10">
        <f t="shared" si="1"/>
        <v>0</v>
      </c>
      <c r="R1108" s="10"/>
      <c r="S1108" s="10"/>
      <c r="T1108" s="10"/>
    </row>
    <row r="1109" spans="1:20" ht="15.75" customHeight="1">
      <c r="A1109" s="10"/>
      <c r="B1109" s="12"/>
      <c r="C1109" s="10"/>
      <c r="D1109" s="10"/>
      <c r="E1109" s="10"/>
      <c r="F1109" s="10"/>
      <c r="G1109" s="10"/>
      <c r="H1109" s="10"/>
      <c r="I1109" s="10"/>
      <c r="J1109" s="10"/>
      <c r="K1109" s="10"/>
      <c r="L1109" s="10"/>
      <c r="M1109" s="10"/>
      <c r="N1109" s="10"/>
      <c r="O1109" s="10"/>
      <c r="P1109" s="10"/>
      <c r="Q1109" s="10">
        <f t="shared" si="1"/>
        <v>0</v>
      </c>
      <c r="R1109" s="10"/>
      <c r="S1109" s="10"/>
      <c r="T1109" s="10"/>
    </row>
    <row r="1110" spans="1:20" ht="15.75" customHeight="1">
      <c r="A1110" s="10"/>
      <c r="B1110" s="12"/>
      <c r="C1110" s="10"/>
      <c r="D1110" s="10"/>
      <c r="E1110" s="10"/>
      <c r="F1110" s="10"/>
      <c r="G1110" s="10"/>
      <c r="H1110" s="10"/>
      <c r="I1110" s="10"/>
      <c r="J1110" s="10"/>
      <c r="K1110" s="10"/>
      <c r="L1110" s="10"/>
      <c r="M1110" s="10"/>
      <c r="N1110" s="10"/>
      <c r="O1110" s="10"/>
      <c r="P1110" s="10"/>
      <c r="Q1110" s="10">
        <f t="shared" si="1"/>
        <v>0</v>
      </c>
      <c r="R1110" s="10"/>
      <c r="S1110" s="10"/>
      <c r="T1110" s="10"/>
    </row>
    <row r="1111" spans="1:20" ht="15.75" customHeight="1">
      <c r="A1111" s="10"/>
      <c r="B1111" s="12"/>
      <c r="C1111" s="10"/>
      <c r="D1111" s="10"/>
      <c r="E1111" s="10"/>
      <c r="F1111" s="10"/>
      <c r="G1111" s="10"/>
      <c r="H1111" s="10"/>
      <c r="I1111" s="10"/>
      <c r="J1111" s="10"/>
      <c r="K1111" s="10"/>
      <c r="L1111" s="10"/>
      <c r="M1111" s="10"/>
      <c r="N1111" s="10"/>
      <c r="O1111" s="10"/>
      <c r="P1111" s="10"/>
      <c r="Q1111" s="10">
        <f t="shared" si="1"/>
        <v>0</v>
      </c>
      <c r="R1111" s="10"/>
      <c r="S1111" s="10"/>
      <c r="T1111" s="10"/>
    </row>
    <row r="1112" spans="1:20" ht="15.75" customHeight="1">
      <c r="A1112" s="10"/>
      <c r="B1112" s="12"/>
      <c r="C1112" s="10"/>
      <c r="D1112" s="10"/>
      <c r="E1112" s="10"/>
      <c r="F1112" s="10"/>
      <c r="G1112" s="10"/>
      <c r="H1112" s="10"/>
      <c r="I1112" s="10"/>
      <c r="J1112" s="10"/>
      <c r="K1112" s="10"/>
      <c r="L1112" s="10"/>
      <c r="M1112" s="10"/>
      <c r="N1112" s="10"/>
      <c r="O1112" s="10"/>
      <c r="P1112" s="10"/>
      <c r="Q1112" s="10">
        <f t="shared" si="1"/>
        <v>0</v>
      </c>
      <c r="R1112" s="10"/>
      <c r="S1112" s="10"/>
      <c r="T1112" s="10"/>
    </row>
    <row r="1113" spans="1:20" ht="15.75" customHeight="1">
      <c r="A1113" s="10"/>
      <c r="B1113" s="12"/>
      <c r="C1113" s="10"/>
      <c r="D1113" s="10"/>
      <c r="E1113" s="10"/>
      <c r="F1113" s="10"/>
      <c r="G1113" s="10"/>
      <c r="H1113" s="10"/>
      <c r="I1113" s="10"/>
      <c r="J1113" s="10"/>
      <c r="K1113" s="10"/>
      <c r="L1113" s="10"/>
      <c r="M1113" s="10"/>
      <c r="N1113" s="10"/>
      <c r="O1113" s="10"/>
      <c r="P1113" s="10"/>
      <c r="Q1113" s="10">
        <f t="shared" si="1"/>
        <v>0</v>
      </c>
      <c r="R1113" s="10"/>
      <c r="S1113" s="10"/>
      <c r="T1113" s="10"/>
    </row>
    <row r="1114" spans="1:20" ht="15.75" customHeight="1">
      <c r="A1114" s="10"/>
      <c r="B1114" s="12"/>
      <c r="C1114" s="10"/>
      <c r="D1114" s="10"/>
      <c r="E1114" s="10"/>
      <c r="F1114" s="10"/>
      <c r="G1114" s="10"/>
      <c r="H1114" s="10"/>
      <c r="I1114" s="10"/>
      <c r="J1114" s="10"/>
      <c r="K1114" s="10"/>
      <c r="L1114" s="10"/>
      <c r="M1114" s="10"/>
      <c r="N1114" s="10"/>
      <c r="O1114" s="10"/>
      <c r="P1114" s="10"/>
      <c r="Q1114" s="10">
        <f t="shared" si="1"/>
        <v>0</v>
      </c>
      <c r="R1114" s="10"/>
      <c r="S1114" s="10"/>
      <c r="T1114" s="10"/>
    </row>
    <row r="1115" spans="1:20" ht="15.75" customHeight="1">
      <c r="A1115" s="10"/>
      <c r="B1115" s="12"/>
      <c r="C1115" s="10"/>
      <c r="D1115" s="10"/>
      <c r="E1115" s="10"/>
      <c r="F1115" s="10"/>
      <c r="G1115" s="10"/>
      <c r="H1115" s="10"/>
      <c r="I1115" s="10"/>
      <c r="J1115" s="10"/>
      <c r="K1115" s="10"/>
      <c r="L1115" s="10"/>
      <c r="M1115" s="10"/>
      <c r="N1115" s="10"/>
      <c r="O1115" s="10"/>
      <c r="P1115" s="10"/>
      <c r="Q1115" s="10">
        <f t="shared" si="1"/>
        <v>0</v>
      </c>
      <c r="R1115" s="10"/>
      <c r="S1115" s="10"/>
      <c r="T1115" s="10"/>
    </row>
    <row r="1116" spans="1:20" ht="15.75" customHeight="1">
      <c r="A1116" s="10"/>
      <c r="B1116" s="12"/>
      <c r="C1116" s="10"/>
      <c r="D1116" s="10"/>
      <c r="E1116" s="10"/>
      <c r="F1116" s="10"/>
      <c r="G1116" s="10"/>
      <c r="H1116" s="10"/>
      <c r="I1116" s="10"/>
      <c r="J1116" s="10"/>
      <c r="K1116" s="10"/>
      <c r="L1116" s="10"/>
      <c r="M1116" s="10"/>
      <c r="N1116" s="10"/>
      <c r="O1116" s="10"/>
      <c r="P1116" s="10"/>
      <c r="Q1116" s="10">
        <f t="shared" si="1"/>
        <v>0</v>
      </c>
      <c r="R1116" s="10"/>
      <c r="S1116" s="10"/>
      <c r="T1116" s="10"/>
    </row>
    <row r="1117" spans="1:20" ht="15.75" customHeight="1">
      <c r="A1117" s="10"/>
      <c r="B1117" s="12"/>
      <c r="C1117" s="10"/>
      <c r="D1117" s="10"/>
      <c r="E1117" s="10"/>
      <c r="F1117" s="10"/>
      <c r="G1117" s="10"/>
      <c r="H1117" s="10"/>
      <c r="I1117" s="10"/>
      <c r="J1117" s="10"/>
      <c r="K1117" s="10"/>
      <c r="L1117" s="10"/>
      <c r="M1117" s="10"/>
      <c r="N1117" s="10"/>
      <c r="O1117" s="10"/>
      <c r="P1117" s="10"/>
      <c r="Q1117" s="10">
        <f t="shared" si="1"/>
        <v>0</v>
      </c>
      <c r="R1117" s="10"/>
      <c r="S1117" s="10"/>
      <c r="T1117" s="10"/>
    </row>
    <row r="1118" spans="1:20" ht="15.75" customHeight="1">
      <c r="A1118" s="10"/>
      <c r="B1118" s="12"/>
      <c r="C1118" s="10"/>
      <c r="D1118" s="10"/>
      <c r="E1118" s="10"/>
      <c r="F1118" s="10"/>
      <c r="G1118" s="10"/>
      <c r="H1118" s="10"/>
      <c r="I1118" s="10"/>
      <c r="J1118" s="10"/>
      <c r="K1118" s="10"/>
      <c r="L1118" s="10"/>
      <c r="M1118" s="10"/>
      <c r="N1118" s="10"/>
      <c r="O1118" s="10"/>
      <c r="P1118" s="10"/>
      <c r="Q1118" s="10">
        <f t="shared" si="1"/>
        <v>0</v>
      </c>
      <c r="R1118" s="10"/>
      <c r="S1118" s="10"/>
      <c r="T1118" s="10"/>
    </row>
    <row r="1119" spans="1:20" ht="15.75" customHeight="1">
      <c r="A1119" s="10"/>
      <c r="B1119" s="12"/>
      <c r="C1119" s="10"/>
      <c r="D1119" s="10"/>
      <c r="E1119" s="10"/>
      <c r="F1119" s="10"/>
      <c r="G1119" s="10"/>
      <c r="H1119" s="10"/>
      <c r="I1119" s="10"/>
      <c r="J1119" s="10"/>
      <c r="K1119" s="10"/>
      <c r="L1119" s="10"/>
      <c r="M1119" s="10"/>
      <c r="N1119" s="10"/>
      <c r="O1119" s="10"/>
      <c r="P1119" s="10"/>
      <c r="Q1119" s="10">
        <f t="shared" si="1"/>
        <v>0</v>
      </c>
      <c r="R1119" s="10"/>
      <c r="S1119" s="10"/>
      <c r="T1119" s="10"/>
    </row>
    <row r="1120" spans="1:20" ht="15.75" customHeight="1">
      <c r="A1120" s="10"/>
      <c r="B1120" s="12"/>
      <c r="C1120" s="10"/>
      <c r="D1120" s="10"/>
      <c r="E1120" s="10"/>
      <c r="F1120" s="10"/>
      <c r="G1120" s="10"/>
      <c r="H1120" s="10"/>
      <c r="I1120" s="10"/>
      <c r="J1120" s="10"/>
      <c r="K1120" s="10"/>
      <c r="L1120" s="10"/>
      <c r="M1120" s="10"/>
      <c r="N1120" s="10"/>
      <c r="O1120" s="10"/>
      <c r="P1120" s="10"/>
      <c r="Q1120" s="10">
        <f t="shared" si="1"/>
        <v>0</v>
      </c>
      <c r="R1120" s="10"/>
      <c r="S1120" s="10"/>
      <c r="T1120" s="10"/>
    </row>
    <row r="1121" spans="1:20" ht="15.75" customHeight="1">
      <c r="A1121" s="10"/>
      <c r="B1121" s="12"/>
      <c r="C1121" s="10"/>
      <c r="D1121" s="10"/>
      <c r="E1121" s="10"/>
      <c r="F1121" s="10"/>
      <c r="G1121" s="10"/>
      <c r="H1121" s="10"/>
      <c r="I1121" s="10"/>
      <c r="J1121" s="10"/>
      <c r="K1121" s="10"/>
      <c r="L1121" s="10"/>
      <c r="M1121" s="10"/>
      <c r="N1121" s="10"/>
      <c r="O1121" s="10"/>
      <c r="P1121" s="10"/>
      <c r="Q1121" s="10">
        <f t="shared" si="1"/>
        <v>0</v>
      </c>
      <c r="R1121" s="10"/>
      <c r="S1121" s="10"/>
      <c r="T1121" s="10"/>
    </row>
    <row r="1122" spans="1:20" ht="15.75" customHeight="1">
      <c r="A1122" s="10"/>
      <c r="B1122" s="12"/>
      <c r="C1122" s="10"/>
      <c r="D1122" s="10"/>
      <c r="E1122" s="10"/>
      <c r="F1122" s="10"/>
      <c r="G1122" s="10"/>
      <c r="H1122" s="10"/>
      <c r="I1122" s="10"/>
      <c r="J1122" s="10"/>
      <c r="K1122" s="10"/>
      <c r="L1122" s="10"/>
      <c r="M1122" s="10"/>
      <c r="N1122" s="10"/>
      <c r="O1122" s="10"/>
      <c r="P1122" s="10"/>
      <c r="Q1122" s="10">
        <f t="shared" si="1"/>
        <v>0</v>
      </c>
      <c r="R1122" s="10"/>
      <c r="S1122" s="10"/>
      <c r="T1122" s="10"/>
    </row>
    <row r="1123" spans="1:20" ht="15.75" customHeight="1">
      <c r="A1123" s="10"/>
      <c r="B1123" s="12"/>
      <c r="C1123" s="10"/>
      <c r="D1123" s="10"/>
      <c r="E1123" s="10"/>
      <c r="F1123" s="10"/>
      <c r="G1123" s="10"/>
      <c r="H1123" s="10"/>
      <c r="I1123" s="10"/>
      <c r="J1123" s="10"/>
      <c r="K1123" s="10"/>
      <c r="L1123" s="10"/>
      <c r="M1123" s="10"/>
      <c r="N1123" s="10"/>
      <c r="O1123" s="10"/>
      <c r="P1123" s="10"/>
      <c r="Q1123" s="10">
        <f t="shared" si="1"/>
        <v>0</v>
      </c>
      <c r="R1123" s="10"/>
      <c r="S1123" s="10"/>
      <c r="T1123" s="10"/>
    </row>
    <row r="1124" spans="1:20" ht="15.75" customHeight="1">
      <c r="A1124" s="10"/>
      <c r="B1124" s="12"/>
      <c r="C1124" s="10"/>
      <c r="D1124" s="10"/>
      <c r="E1124" s="10"/>
      <c r="F1124" s="10"/>
      <c r="G1124" s="10"/>
      <c r="H1124" s="10"/>
      <c r="I1124" s="10"/>
      <c r="J1124" s="10"/>
      <c r="K1124" s="10"/>
      <c r="L1124" s="10"/>
      <c r="M1124" s="10"/>
      <c r="N1124" s="10"/>
      <c r="O1124" s="10"/>
      <c r="P1124" s="10"/>
      <c r="Q1124" s="10">
        <f t="shared" si="1"/>
        <v>0</v>
      </c>
      <c r="R1124" s="10"/>
      <c r="S1124" s="10"/>
      <c r="T1124" s="10"/>
    </row>
    <row r="1125" spans="1:20" ht="15.75" customHeight="1">
      <c r="A1125" s="10"/>
      <c r="B1125" s="12"/>
      <c r="C1125" s="10"/>
      <c r="D1125" s="10"/>
      <c r="E1125" s="10"/>
      <c r="F1125" s="10"/>
      <c r="G1125" s="10"/>
      <c r="H1125" s="10"/>
      <c r="I1125" s="10"/>
      <c r="J1125" s="10"/>
      <c r="K1125" s="10"/>
      <c r="L1125" s="10"/>
      <c r="M1125" s="10"/>
      <c r="N1125" s="10"/>
      <c r="O1125" s="10"/>
      <c r="P1125" s="10"/>
      <c r="Q1125" s="10">
        <f t="shared" si="1"/>
        <v>0</v>
      </c>
      <c r="R1125" s="10"/>
      <c r="S1125" s="10"/>
      <c r="T1125" s="10"/>
    </row>
    <row r="1126" spans="1:20" ht="15.75" customHeight="1">
      <c r="A1126" s="10"/>
      <c r="B1126" s="12"/>
      <c r="C1126" s="10"/>
      <c r="D1126" s="10"/>
      <c r="E1126" s="10"/>
      <c r="F1126" s="10"/>
      <c r="G1126" s="10"/>
      <c r="H1126" s="10"/>
      <c r="I1126" s="10"/>
      <c r="J1126" s="10"/>
      <c r="K1126" s="10"/>
      <c r="L1126" s="10"/>
      <c r="M1126" s="10"/>
      <c r="N1126" s="10"/>
      <c r="O1126" s="10"/>
      <c r="P1126" s="10"/>
      <c r="Q1126" s="10">
        <f t="shared" si="1"/>
        <v>0</v>
      </c>
      <c r="R1126" s="10"/>
      <c r="S1126" s="10"/>
      <c r="T1126" s="10"/>
    </row>
    <row r="1127" spans="1:20" ht="15.75" customHeight="1">
      <c r="A1127" s="10"/>
      <c r="B1127" s="12"/>
      <c r="C1127" s="10"/>
      <c r="D1127" s="10"/>
      <c r="E1127" s="10"/>
      <c r="F1127" s="10"/>
      <c r="G1127" s="10"/>
      <c r="H1127" s="10"/>
      <c r="I1127" s="10"/>
      <c r="J1127" s="10"/>
      <c r="K1127" s="10"/>
      <c r="L1127" s="10"/>
      <c r="M1127" s="10"/>
      <c r="N1127" s="10"/>
      <c r="O1127" s="10"/>
      <c r="P1127" s="10"/>
      <c r="Q1127" s="10">
        <f t="shared" si="1"/>
        <v>0</v>
      </c>
      <c r="R1127" s="10"/>
      <c r="S1127" s="10"/>
      <c r="T1127" s="10"/>
    </row>
    <row r="1128" spans="1:20" ht="15.75" customHeight="1">
      <c r="A1128" s="10"/>
      <c r="B1128" s="12"/>
      <c r="C1128" s="10"/>
      <c r="D1128" s="10"/>
      <c r="E1128" s="10"/>
      <c r="F1128" s="10"/>
      <c r="G1128" s="10"/>
      <c r="H1128" s="10"/>
      <c r="I1128" s="10"/>
      <c r="J1128" s="10"/>
      <c r="K1128" s="10"/>
      <c r="L1128" s="10"/>
      <c r="M1128" s="10"/>
      <c r="N1128" s="10"/>
      <c r="O1128" s="10"/>
      <c r="P1128" s="10"/>
      <c r="Q1128" s="10">
        <f t="shared" si="1"/>
        <v>0</v>
      </c>
      <c r="R1128" s="10"/>
      <c r="S1128" s="10"/>
      <c r="T1128" s="10"/>
    </row>
    <row r="1129" spans="1:20" ht="15.75" customHeight="1">
      <c r="A1129" s="10"/>
      <c r="B1129" s="12"/>
      <c r="C1129" s="10"/>
      <c r="D1129" s="10"/>
      <c r="E1129" s="10"/>
      <c r="F1129" s="10"/>
      <c r="G1129" s="10"/>
      <c r="H1129" s="10"/>
      <c r="I1129" s="10"/>
      <c r="J1129" s="10"/>
      <c r="K1129" s="10"/>
      <c r="L1129" s="10"/>
      <c r="M1129" s="10"/>
      <c r="N1129" s="10"/>
      <c r="O1129" s="10"/>
      <c r="P1129" s="10"/>
      <c r="Q1129" s="10">
        <f t="shared" si="1"/>
        <v>0</v>
      </c>
      <c r="R1129" s="10"/>
      <c r="S1129" s="10"/>
      <c r="T1129" s="10"/>
    </row>
    <row r="1130" spans="1:20" ht="15.75" customHeight="1">
      <c r="A1130" s="10"/>
      <c r="B1130" s="12"/>
      <c r="C1130" s="10"/>
      <c r="D1130" s="10"/>
      <c r="E1130" s="10"/>
      <c r="F1130" s="10"/>
      <c r="G1130" s="10"/>
      <c r="H1130" s="10"/>
      <c r="I1130" s="10"/>
      <c r="J1130" s="10"/>
      <c r="K1130" s="10"/>
      <c r="L1130" s="10"/>
      <c r="M1130" s="10"/>
      <c r="N1130" s="10"/>
      <c r="O1130" s="10"/>
      <c r="P1130" s="10"/>
      <c r="Q1130" s="10">
        <f t="shared" si="1"/>
        <v>0</v>
      </c>
      <c r="R1130" s="10"/>
      <c r="S1130" s="10"/>
      <c r="T1130" s="10"/>
    </row>
    <row r="1131" spans="1:20" ht="15.75" customHeight="1">
      <c r="A1131" s="10"/>
      <c r="B1131" s="12"/>
      <c r="C1131" s="10"/>
      <c r="D1131" s="10"/>
      <c r="E1131" s="10"/>
      <c r="F1131" s="10"/>
      <c r="G1131" s="10"/>
      <c r="H1131" s="10"/>
      <c r="I1131" s="10"/>
      <c r="J1131" s="10"/>
      <c r="K1131" s="10"/>
      <c r="L1131" s="10"/>
      <c r="M1131" s="10"/>
      <c r="N1131" s="10"/>
      <c r="O1131" s="10"/>
      <c r="P1131" s="10"/>
      <c r="Q1131" s="10">
        <f t="shared" si="1"/>
        <v>0</v>
      </c>
      <c r="R1131" s="10"/>
      <c r="S1131" s="10"/>
      <c r="T1131" s="10"/>
    </row>
    <row r="1132" spans="1:20" ht="15.75" customHeight="1">
      <c r="A1132" s="10"/>
      <c r="B1132" s="12"/>
      <c r="C1132" s="10"/>
      <c r="D1132" s="10"/>
      <c r="E1132" s="10"/>
      <c r="F1132" s="10"/>
      <c r="G1132" s="10"/>
      <c r="H1132" s="10"/>
      <c r="I1132" s="10"/>
      <c r="J1132" s="10"/>
      <c r="K1132" s="10"/>
      <c r="L1132" s="10"/>
      <c r="M1132" s="10"/>
      <c r="N1132" s="10"/>
      <c r="O1132" s="10"/>
      <c r="P1132" s="10"/>
      <c r="Q1132" s="10">
        <f t="shared" si="1"/>
        <v>0</v>
      </c>
      <c r="R1132" s="10"/>
      <c r="S1132" s="10"/>
      <c r="T1132" s="10"/>
    </row>
    <row r="1133" spans="1:20" ht="15.75" customHeight="1">
      <c r="A1133" s="10"/>
      <c r="B1133" s="12"/>
      <c r="C1133" s="10"/>
      <c r="D1133" s="10"/>
      <c r="E1133" s="10"/>
      <c r="F1133" s="10"/>
      <c r="G1133" s="10"/>
      <c r="H1133" s="10"/>
      <c r="I1133" s="10"/>
      <c r="J1133" s="10"/>
      <c r="K1133" s="10"/>
      <c r="L1133" s="10"/>
      <c r="M1133" s="10"/>
      <c r="N1133" s="10"/>
      <c r="O1133" s="10"/>
      <c r="P1133" s="10"/>
      <c r="Q1133" s="10">
        <f t="shared" si="1"/>
        <v>0</v>
      </c>
      <c r="R1133" s="10"/>
      <c r="S1133" s="10"/>
      <c r="T1133" s="10"/>
    </row>
    <row r="1134" spans="1:20" ht="15.75" customHeight="1">
      <c r="A1134" s="10"/>
      <c r="B1134" s="12"/>
      <c r="C1134" s="10"/>
      <c r="D1134" s="10"/>
      <c r="E1134" s="10"/>
      <c r="F1134" s="10"/>
      <c r="G1134" s="10"/>
      <c r="H1134" s="10"/>
      <c r="I1134" s="10"/>
      <c r="J1134" s="10"/>
      <c r="K1134" s="10"/>
      <c r="L1134" s="10"/>
      <c r="M1134" s="10"/>
      <c r="N1134" s="10"/>
      <c r="O1134" s="10"/>
      <c r="P1134" s="10"/>
      <c r="Q1134" s="10">
        <f t="shared" si="1"/>
        <v>0</v>
      </c>
      <c r="R1134" s="10"/>
      <c r="S1134" s="10"/>
      <c r="T1134" s="10"/>
    </row>
    <row r="1135" spans="1:20" ht="15.75" customHeight="1">
      <c r="A1135" s="10"/>
      <c r="B1135" s="12"/>
      <c r="C1135" s="10"/>
      <c r="D1135" s="10"/>
      <c r="E1135" s="10"/>
      <c r="F1135" s="10"/>
      <c r="G1135" s="10"/>
      <c r="H1135" s="10"/>
      <c r="I1135" s="10"/>
      <c r="J1135" s="10"/>
      <c r="K1135" s="10"/>
      <c r="L1135" s="10"/>
      <c r="M1135" s="10"/>
      <c r="N1135" s="10"/>
      <c r="O1135" s="10"/>
      <c r="P1135" s="10"/>
      <c r="Q1135" s="10">
        <f t="shared" si="1"/>
        <v>0</v>
      </c>
      <c r="R1135" s="10"/>
      <c r="S1135" s="10"/>
      <c r="T1135" s="10"/>
    </row>
    <row r="1136" spans="1:20" ht="15.75" customHeight="1">
      <c r="A1136" s="10"/>
      <c r="B1136" s="12"/>
      <c r="C1136" s="10"/>
      <c r="D1136" s="10"/>
      <c r="E1136" s="10"/>
      <c r="F1136" s="10"/>
      <c r="G1136" s="10"/>
      <c r="H1136" s="10"/>
      <c r="I1136" s="10"/>
      <c r="J1136" s="10"/>
      <c r="K1136" s="10"/>
      <c r="L1136" s="10"/>
      <c r="M1136" s="10"/>
      <c r="N1136" s="10"/>
      <c r="O1136" s="10"/>
      <c r="P1136" s="10"/>
      <c r="Q1136" s="10">
        <f t="shared" si="1"/>
        <v>0</v>
      </c>
      <c r="R1136" s="10"/>
      <c r="S1136" s="10"/>
      <c r="T1136" s="10"/>
    </row>
    <row r="1137" spans="1:20" ht="15.75" customHeight="1">
      <c r="A1137" s="10"/>
      <c r="B1137" s="12"/>
      <c r="C1137" s="10"/>
      <c r="D1137" s="10"/>
      <c r="E1137" s="10"/>
      <c r="F1137" s="10"/>
      <c r="G1137" s="10"/>
      <c r="H1137" s="10"/>
      <c r="I1137" s="10"/>
      <c r="J1137" s="10"/>
      <c r="K1137" s="10"/>
      <c r="L1137" s="10"/>
      <c r="M1137" s="10"/>
      <c r="N1137" s="10"/>
      <c r="O1137" s="10"/>
      <c r="P1137" s="10"/>
      <c r="Q1137" s="10">
        <f t="shared" si="1"/>
        <v>0</v>
      </c>
      <c r="R1137" s="10"/>
      <c r="S1137" s="10"/>
      <c r="T1137" s="10"/>
    </row>
    <row r="1138" spans="1:20" ht="15.75" customHeight="1">
      <c r="A1138" s="10"/>
      <c r="B1138" s="12"/>
      <c r="C1138" s="10"/>
      <c r="D1138" s="10"/>
      <c r="E1138" s="10"/>
      <c r="F1138" s="10"/>
      <c r="G1138" s="10"/>
      <c r="H1138" s="10"/>
      <c r="I1138" s="10"/>
      <c r="J1138" s="10"/>
      <c r="K1138" s="10"/>
      <c r="L1138" s="10"/>
      <c r="M1138" s="10"/>
      <c r="N1138" s="10"/>
      <c r="O1138" s="10"/>
      <c r="P1138" s="10"/>
      <c r="Q1138" s="10">
        <f t="shared" si="1"/>
        <v>0</v>
      </c>
      <c r="R1138" s="10"/>
      <c r="S1138" s="10"/>
      <c r="T1138" s="10"/>
    </row>
    <row r="1139" spans="1:20" ht="15.75" customHeight="1">
      <c r="A1139" s="10"/>
      <c r="B1139" s="12"/>
      <c r="C1139" s="10"/>
      <c r="D1139" s="10"/>
      <c r="E1139" s="10"/>
      <c r="F1139" s="10"/>
      <c r="G1139" s="10"/>
      <c r="H1139" s="10"/>
      <c r="I1139" s="10"/>
      <c r="J1139" s="10"/>
      <c r="K1139" s="10"/>
      <c r="L1139" s="10"/>
      <c r="M1139" s="10"/>
      <c r="N1139" s="10"/>
      <c r="O1139" s="10"/>
      <c r="P1139" s="10"/>
      <c r="Q1139" s="10">
        <f t="shared" si="1"/>
        <v>0</v>
      </c>
      <c r="R1139" s="10"/>
      <c r="S1139" s="10"/>
      <c r="T1139" s="10"/>
    </row>
    <row r="1140" spans="1:20" ht="15.75" customHeight="1">
      <c r="A1140" s="10"/>
      <c r="B1140" s="12"/>
      <c r="C1140" s="10"/>
      <c r="D1140" s="10"/>
      <c r="E1140" s="10"/>
      <c r="F1140" s="10"/>
      <c r="G1140" s="10"/>
      <c r="H1140" s="10"/>
      <c r="I1140" s="10"/>
      <c r="J1140" s="10"/>
      <c r="K1140" s="10"/>
      <c r="L1140" s="10"/>
      <c r="M1140" s="10"/>
      <c r="N1140" s="10"/>
      <c r="O1140" s="10"/>
      <c r="P1140" s="10"/>
      <c r="Q1140" s="10">
        <f t="shared" si="1"/>
        <v>0</v>
      </c>
      <c r="R1140" s="10"/>
      <c r="S1140" s="10"/>
      <c r="T1140" s="10"/>
    </row>
    <row r="1141" spans="1:20" ht="15.75" customHeight="1">
      <c r="A1141" s="10"/>
      <c r="B1141" s="12"/>
      <c r="C1141" s="10"/>
      <c r="D1141" s="10"/>
      <c r="E1141" s="10"/>
      <c r="F1141" s="10"/>
      <c r="G1141" s="10"/>
      <c r="H1141" s="10"/>
      <c r="I1141" s="10"/>
      <c r="J1141" s="10"/>
      <c r="K1141" s="10"/>
      <c r="L1141" s="10"/>
      <c r="M1141" s="10"/>
      <c r="N1141" s="10"/>
      <c r="O1141" s="10"/>
      <c r="P1141" s="10"/>
      <c r="Q1141" s="10">
        <f t="shared" si="1"/>
        <v>0</v>
      </c>
      <c r="R1141" s="10"/>
      <c r="S1141" s="10"/>
      <c r="T1141" s="10"/>
    </row>
    <row r="1142" spans="1:20" ht="15.75" customHeight="1">
      <c r="A1142" s="10"/>
      <c r="B1142" s="12"/>
      <c r="C1142" s="10"/>
      <c r="D1142" s="10"/>
      <c r="E1142" s="10"/>
      <c r="F1142" s="10"/>
      <c r="G1142" s="10"/>
      <c r="H1142" s="10"/>
      <c r="I1142" s="10"/>
      <c r="J1142" s="10"/>
      <c r="K1142" s="10"/>
      <c r="L1142" s="10"/>
      <c r="M1142" s="10"/>
      <c r="N1142" s="10"/>
      <c r="O1142" s="10"/>
      <c r="P1142" s="10"/>
      <c r="Q1142" s="10">
        <f t="shared" si="1"/>
        <v>0</v>
      </c>
      <c r="R1142" s="10"/>
      <c r="S1142" s="10"/>
      <c r="T1142" s="10"/>
    </row>
    <row r="1143" spans="1:20" ht="15.75" customHeight="1">
      <c r="A1143" s="10"/>
      <c r="B1143" s="12"/>
      <c r="C1143" s="10"/>
      <c r="D1143" s="10"/>
      <c r="E1143" s="10"/>
      <c r="F1143" s="10"/>
      <c r="G1143" s="10"/>
      <c r="H1143" s="10"/>
      <c r="I1143" s="10"/>
      <c r="J1143" s="10"/>
      <c r="K1143" s="10"/>
      <c r="L1143" s="10"/>
      <c r="M1143" s="10"/>
      <c r="N1143" s="10"/>
      <c r="O1143" s="10"/>
      <c r="P1143" s="10"/>
      <c r="Q1143" s="10">
        <f t="shared" si="1"/>
        <v>0</v>
      </c>
      <c r="R1143" s="10"/>
      <c r="S1143" s="10"/>
      <c r="T1143" s="10"/>
    </row>
    <row r="1144" spans="1:20" ht="15.75" customHeight="1">
      <c r="A1144" s="10"/>
      <c r="B1144" s="12"/>
      <c r="C1144" s="10"/>
      <c r="D1144" s="10"/>
      <c r="E1144" s="10"/>
      <c r="F1144" s="10"/>
      <c r="G1144" s="10"/>
      <c r="H1144" s="10"/>
      <c r="I1144" s="10"/>
      <c r="J1144" s="10"/>
      <c r="K1144" s="10"/>
      <c r="L1144" s="10"/>
      <c r="M1144" s="10"/>
      <c r="N1144" s="10"/>
      <c r="O1144" s="10"/>
      <c r="P1144" s="10"/>
      <c r="Q1144" s="10">
        <f t="shared" si="1"/>
        <v>0</v>
      </c>
      <c r="R1144" s="10"/>
      <c r="S1144" s="10"/>
      <c r="T1144" s="10"/>
    </row>
    <row r="1145" spans="1:20" ht="15.75" customHeight="1">
      <c r="A1145" s="10"/>
      <c r="B1145" s="12"/>
      <c r="C1145" s="10"/>
      <c r="D1145" s="10"/>
      <c r="E1145" s="10"/>
      <c r="F1145" s="10"/>
      <c r="G1145" s="10"/>
      <c r="H1145" s="10"/>
      <c r="I1145" s="10"/>
      <c r="J1145" s="10"/>
      <c r="K1145" s="10"/>
      <c r="L1145" s="10"/>
      <c r="M1145" s="10"/>
      <c r="N1145" s="10"/>
      <c r="O1145" s="10"/>
      <c r="P1145" s="10"/>
      <c r="Q1145" s="10">
        <f t="shared" si="1"/>
        <v>0</v>
      </c>
      <c r="R1145" s="10"/>
      <c r="S1145" s="10"/>
      <c r="T1145" s="10"/>
    </row>
    <row r="1146" spans="1:20" ht="15.75" customHeight="1">
      <c r="A1146" s="10"/>
      <c r="B1146" s="12"/>
      <c r="C1146" s="10"/>
      <c r="D1146" s="10"/>
      <c r="E1146" s="10"/>
      <c r="F1146" s="10"/>
      <c r="G1146" s="10"/>
      <c r="H1146" s="10"/>
      <c r="I1146" s="10"/>
      <c r="J1146" s="10"/>
      <c r="K1146" s="10"/>
      <c r="L1146" s="10"/>
      <c r="M1146" s="10"/>
      <c r="N1146" s="10"/>
      <c r="O1146" s="10"/>
      <c r="P1146" s="10"/>
      <c r="Q1146" s="10">
        <f t="shared" si="1"/>
        <v>0</v>
      </c>
      <c r="R1146" s="10"/>
      <c r="S1146" s="10"/>
      <c r="T1146" s="10"/>
    </row>
    <row r="1147" spans="1:20" ht="15.75" customHeight="1">
      <c r="A1147" s="10"/>
      <c r="B1147" s="12"/>
      <c r="C1147" s="10"/>
      <c r="D1147" s="10"/>
      <c r="E1147" s="10"/>
      <c r="F1147" s="10"/>
      <c r="G1147" s="10"/>
      <c r="H1147" s="10"/>
      <c r="I1147" s="10"/>
      <c r="J1147" s="10"/>
      <c r="K1147" s="10"/>
      <c r="L1147" s="10"/>
      <c r="M1147" s="10"/>
      <c r="N1147" s="10"/>
      <c r="O1147" s="10"/>
      <c r="P1147" s="10"/>
      <c r="Q1147" s="10">
        <f t="shared" si="1"/>
        <v>0</v>
      </c>
      <c r="R1147" s="10"/>
      <c r="S1147" s="10"/>
      <c r="T1147" s="10"/>
    </row>
    <row r="1148" spans="1:20" ht="15.75" customHeight="1">
      <c r="A1148" s="10"/>
      <c r="B1148" s="12"/>
      <c r="C1148" s="10"/>
      <c r="D1148" s="10"/>
      <c r="E1148" s="10"/>
      <c r="F1148" s="10"/>
      <c r="G1148" s="10"/>
      <c r="H1148" s="10"/>
      <c r="I1148" s="10"/>
      <c r="J1148" s="10"/>
      <c r="K1148" s="10"/>
      <c r="L1148" s="10"/>
      <c r="M1148" s="10"/>
      <c r="N1148" s="10"/>
      <c r="O1148" s="10"/>
      <c r="P1148" s="10"/>
      <c r="Q1148" s="10">
        <f t="shared" si="1"/>
        <v>0</v>
      </c>
      <c r="R1148" s="10"/>
      <c r="S1148" s="10"/>
      <c r="T1148" s="10"/>
    </row>
    <row r="1149" spans="1:20" ht="15.75" customHeight="1">
      <c r="A1149" s="10"/>
      <c r="B1149" s="12"/>
      <c r="C1149" s="10"/>
      <c r="D1149" s="10"/>
      <c r="E1149" s="10"/>
      <c r="F1149" s="10"/>
      <c r="G1149" s="10"/>
      <c r="H1149" s="10"/>
      <c r="I1149" s="10"/>
      <c r="J1149" s="10"/>
      <c r="K1149" s="10"/>
      <c r="L1149" s="10"/>
      <c r="M1149" s="10"/>
      <c r="N1149" s="10"/>
      <c r="O1149" s="10"/>
      <c r="P1149" s="10"/>
      <c r="Q1149" s="10">
        <f t="shared" si="1"/>
        <v>0</v>
      </c>
      <c r="R1149" s="10"/>
      <c r="S1149" s="10"/>
      <c r="T1149" s="10"/>
    </row>
    <row r="1150" spans="1:20" ht="15.75" customHeight="1">
      <c r="A1150" s="10"/>
      <c r="B1150" s="12"/>
      <c r="C1150" s="10"/>
      <c r="D1150" s="10"/>
      <c r="E1150" s="10"/>
      <c r="F1150" s="10"/>
      <c r="G1150" s="10"/>
      <c r="H1150" s="10"/>
      <c r="I1150" s="10"/>
      <c r="J1150" s="10"/>
      <c r="K1150" s="10"/>
      <c r="L1150" s="10"/>
      <c r="M1150" s="10"/>
      <c r="N1150" s="10"/>
      <c r="O1150" s="10"/>
      <c r="P1150" s="10"/>
      <c r="Q1150" s="10">
        <f t="shared" si="1"/>
        <v>0</v>
      </c>
      <c r="R1150" s="10"/>
      <c r="S1150" s="10"/>
      <c r="T1150" s="10"/>
    </row>
    <row r="1151" spans="1:20" ht="15.75" customHeight="1">
      <c r="A1151" s="10"/>
      <c r="B1151" s="12"/>
      <c r="C1151" s="10"/>
      <c r="D1151" s="10"/>
      <c r="E1151" s="10"/>
      <c r="F1151" s="10"/>
      <c r="G1151" s="10"/>
      <c r="H1151" s="10"/>
      <c r="I1151" s="10"/>
      <c r="J1151" s="10"/>
      <c r="K1151" s="10"/>
      <c r="L1151" s="10"/>
      <c r="M1151" s="10"/>
      <c r="N1151" s="10"/>
      <c r="O1151" s="10"/>
      <c r="P1151" s="10"/>
      <c r="Q1151" s="10">
        <f t="shared" si="1"/>
        <v>0</v>
      </c>
      <c r="R1151" s="10"/>
      <c r="S1151" s="10"/>
      <c r="T1151" s="10"/>
    </row>
    <row r="1152" spans="1:20" ht="15.75" customHeight="1">
      <c r="A1152" s="10"/>
      <c r="B1152" s="12"/>
      <c r="C1152" s="10"/>
      <c r="D1152" s="10"/>
      <c r="E1152" s="10"/>
      <c r="F1152" s="10"/>
      <c r="G1152" s="10"/>
      <c r="H1152" s="10"/>
      <c r="I1152" s="10"/>
      <c r="J1152" s="10"/>
      <c r="K1152" s="10"/>
      <c r="L1152" s="10"/>
      <c r="M1152" s="10"/>
      <c r="N1152" s="10"/>
      <c r="O1152" s="10"/>
      <c r="P1152" s="10"/>
      <c r="Q1152" s="10">
        <f t="shared" si="1"/>
        <v>0</v>
      </c>
      <c r="R1152" s="10"/>
      <c r="S1152" s="10"/>
      <c r="T1152" s="10"/>
    </row>
    <row r="1153" spans="1:20" ht="15.75" customHeight="1">
      <c r="A1153" s="10"/>
      <c r="B1153" s="12"/>
      <c r="C1153" s="10"/>
      <c r="D1153" s="10"/>
      <c r="E1153" s="10"/>
      <c r="F1153" s="10"/>
      <c r="G1153" s="10"/>
      <c r="H1153" s="10"/>
      <c r="I1153" s="10"/>
      <c r="J1153" s="10"/>
      <c r="K1153" s="10"/>
      <c r="L1153" s="10"/>
      <c r="M1153" s="10"/>
      <c r="N1153" s="10"/>
      <c r="O1153" s="10"/>
      <c r="P1153" s="10"/>
      <c r="Q1153" s="10">
        <f t="shared" si="1"/>
        <v>0</v>
      </c>
      <c r="R1153" s="10"/>
      <c r="S1153" s="10"/>
      <c r="T1153" s="10"/>
    </row>
    <row r="1154" spans="1:20" ht="15.75" customHeight="1">
      <c r="A1154" s="10"/>
      <c r="B1154" s="12"/>
      <c r="C1154" s="10"/>
      <c r="D1154" s="10"/>
      <c r="E1154" s="10"/>
      <c r="F1154" s="10"/>
      <c r="G1154" s="10"/>
      <c r="H1154" s="10"/>
      <c r="I1154" s="10"/>
      <c r="J1154" s="10"/>
      <c r="K1154" s="10"/>
      <c r="L1154" s="10"/>
      <c r="M1154" s="10"/>
      <c r="N1154" s="10"/>
      <c r="O1154" s="10"/>
      <c r="P1154" s="10"/>
      <c r="Q1154" s="10">
        <f t="shared" si="1"/>
        <v>0</v>
      </c>
      <c r="R1154" s="10"/>
      <c r="S1154" s="10"/>
      <c r="T1154" s="10"/>
    </row>
    <row r="1155" spans="1:20" ht="15.75" customHeight="1">
      <c r="A1155" s="10"/>
      <c r="B1155" s="12"/>
      <c r="C1155" s="10"/>
      <c r="D1155" s="10"/>
      <c r="E1155" s="10"/>
      <c r="F1155" s="10"/>
      <c r="G1155" s="10"/>
      <c r="H1155" s="10"/>
      <c r="I1155" s="10"/>
      <c r="J1155" s="10"/>
      <c r="K1155" s="10"/>
      <c r="L1155" s="10"/>
      <c r="M1155" s="10"/>
      <c r="N1155" s="10"/>
      <c r="O1155" s="10"/>
      <c r="P1155" s="10"/>
      <c r="Q1155" s="10">
        <f t="shared" si="1"/>
        <v>0</v>
      </c>
      <c r="R1155" s="10"/>
      <c r="S1155" s="10"/>
      <c r="T1155" s="10"/>
    </row>
    <row r="1156" spans="1:20" ht="15.75" customHeight="1">
      <c r="A1156" s="10"/>
      <c r="B1156" s="12"/>
      <c r="C1156" s="10"/>
      <c r="D1156" s="10"/>
      <c r="E1156" s="10"/>
      <c r="F1156" s="10"/>
      <c r="G1156" s="10"/>
      <c r="H1156" s="10"/>
      <c r="I1156" s="10"/>
      <c r="J1156" s="10"/>
      <c r="K1156" s="10"/>
      <c r="L1156" s="10"/>
      <c r="M1156" s="10"/>
      <c r="N1156" s="10"/>
      <c r="O1156" s="10"/>
      <c r="P1156" s="10"/>
      <c r="Q1156" s="10">
        <f t="shared" si="1"/>
        <v>0</v>
      </c>
      <c r="R1156" s="10"/>
      <c r="S1156" s="10"/>
      <c r="T1156" s="10"/>
    </row>
    <row r="1157" spans="1:20" ht="15.75" customHeight="1">
      <c r="A1157" s="10"/>
      <c r="B1157" s="12"/>
      <c r="C1157" s="10"/>
      <c r="D1157" s="10"/>
      <c r="E1157" s="10"/>
      <c r="F1157" s="10"/>
      <c r="G1157" s="10"/>
      <c r="H1157" s="10"/>
      <c r="I1157" s="10"/>
      <c r="J1157" s="10"/>
      <c r="K1157" s="10"/>
      <c r="L1157" s="10"/>
      <c r="M1157" s="10"/>
      <c r="N1157" s="10"/>
      <c r="O1157" s="10"/>
      <c r="P1157" s="10"/>
      <c r="Q1157" s="10">
        <f t="shared" si="1"/>
        <v>0</v>
      </c>
      <c r="R1157" s="10"/>
      <c r="S1157" s="10"/>
      <c r="T1157" s="10"/>
    </row>
    <row r="1158" spans="1:20" ht="15.75" customHeight="1">
      <c r="A1158" s="10"/>
      <c r="B1158" s="12"/>
      <c r="C1158" s="10"/>
      <c r="D1158" s="10"/>
      <c r="E1158" s="10"/>
      <c r="F1158" s="10"/>
      <c r="G1158" s="10"/>
      <c r="H1158" s="10"/>
      <c r="I1158" s="10"/>
      <c r="J1158" s="10"/>
      <c r="K1158" s="10"/>
      <c r="L1158" s="10"/>
      <c r="M1158" s="10"/>
      <c r="N1158" s="10"/>
      <c r="O1158" s="10"/>
      <c r="P1158" s="10"/>
      <c r="Q1158" s="10">
        <f t="shared" si="1"/>
        <v>0</v>
      </c>
      <c r="R1158" s="10"/>
      <c r="S1158" s="10"/>
      <c r="T1158" s="10"/>
    </row>
    <row r="1159" spans="1:20" ht="15.75" customHeight="1">
      <c r="A1159" s="10"/>
      <c r="B1159" s="12"/>
      <c r="C1159" s="10"/>
      <c r="D1159" s="10"/>
      <c r="E1159" s="10"/>
      <c r="F1159" s="10"/>
      <c r="G1159" s="10"/>
      <c r="H1159" s="10"/>
      <c r="I1159" s="10"/>
      <c r="J1159" s="10"/>
      <c r="K1159" s="10"/>
      <c r="L1159" s="10"/>
      <c r="M1159" s="10"/>
      <c r="N1159" s="10"/>
      <c r="O1159" s="10"/>
      <c r="P1159" s="10"/>
      <c r="Q1159" s="10">
        <f t="shared" si="1"/>
        <v>0</v>
      </c>
      <c r="R1159" s="10"/>
      <c r="S1159" s="10"/>
      <c r="T1159" s="10"/>
    </row>
    <row r="1160" spans="1:20" ht="15.75" customHeight="1">
      <c r="A1160" s="10"/>
      <c r="B1160" s="12"/>
      <c r="C1160" s="10"/>
      <c r="D1160" s="10"/>
      <c r="E1160" s="10"/>
      <c r="F1160" s="10"/>
      <c r="G1160" s="10"/>
      <c r="H1160" s="10"/>
      <c r="I1160" s="10"/>
      <c r="J1160" s="10"/>
      <c r="K1160" s="10"/>
      <c r="L1160" s="10"/>
      <c r="M1160" s="10"/>
      <c r="N1160" s="10"/>
      <c r="O1160" s="10"/>
      <c r="P1160" s="10"/>
      <c r="Q1160" s="10">
        <f t="shared" si="1"/>
        <v>0</v>
      </c>
      <c r="R1160" s="10"/>
      <c r="S1160" s="10"/>
      <c r="T1160" s="10"/>
    </row>
    <row r="1161" spans="1:20" ht="15.75" customHeight="1">
      <c r="A1161" s="10"/>
      <c r="B1161" s="12"/>
      <c r="C1161" s="10"/>
      <c r="D1161" s="10"/>
      <c r="E1161" s="10"/>
      <c r="F1161" s="10"/>
      <c r="G1161" s="10"/>
      <c r="H1161" s="10"/>
      <c r="I1161" s="10"/>
      <c r="J1161" s="10"/>
      <c r="K1161" s="10"/>
      <c r="L1161" s="10"/>
      <c r="M1161" s="10"/>
      <c r="N1161" s="10"/>
      <c r="O1161" s="10"/>
      <c r="P1161" s="10"/>
      <c r="Q1161" s="10">
        <f t="shared" si="1"/>
        <v>0</v>
      </c>
      <c r="R1161" s="10"/>
      <c r="S1161" s="10"/>
      <c r="T1161" s="10"/>
    </row>
    <row r="1162" spans="1:20" ht="15.75" customHeight="1">
      <c r="A1162" s="10"/>
      <c r="B1162" s="12"/>
      <c r="C1162" s="10"/>
      <c r="D1162" s="10"/>
      <c r="E1162" s="10"/>
      <c r="F1162" s="10"/>
      <c r="G1162" s="10"/>
      <c r="H1162" s="10"/>
      <c r="I1162" s="10"/>
      <c r="J1162" s="10"/>
      <c r="K1162" s="10"/>
      <c r="L1162" s="10"/>
      <c r="M1162" s="10"/>
      <c r="N1162" s="10"/>
      <c r="O1162" s="10"/>
      <c r="P1162" s="10"/>
      <c r="Q1162" s="10">
        <f t="shared" si="1"/>
        <v>0</v>
      </c>
      <c r="R1162" s="10"/>
      <c r="S1162" s="10"/>
      <c r="T1162" s="10"/>
    </row>
    <row r="1163" spans="1:20" ht="15.75" customHeight="1">
      <c r="A1163" s="10"/>
      <c r="B1163" s="12"/>
      <c r="C1163" s="10"/>
      <c r="D1163" s="10"/>
      <c r="E1163" s="10"/>
      <c r="F1163" s="10"/>
      <c r="G1163" s="10"/>
      <c r="H1163" s="10"/>
      <c r="I1163" s="10"/>
      <c r="J1163" s="10"/>
      <c r="K1163" s="10"/>
      <c r="L1163" s="10"/>
      <c r="M1163" s="10"/>
      <c r="N1163" s="10"/>
      <c r="O1163" s="10"/>
      <c r="P1163" s="10"/>
      <c r="Q1163" s="10">
        <f t="shared" si="1"/>
        <v>0</v>
      </c>
      <c r="R1163" s="10"/>
      <c r="S1163" s="10"/>
      <c r="T1163" s="10"/>
    </row>
    <row r="1164" spans="1:20" ht="15.75" customHeight="1">
      <c r="A1164" s="10"/>
      <c r="B1164" s="12"/>
      <c r="C1164" s="10"/>
      <c r="D1164" s="10"/>
      <c r="E1164" s="10"/>
      <c r="F1164" s="10"/>
      <c r="G1164" s="10"/>
      <c r="H1164" s="10"/>
      <c r="I1164" s="10"/>
      <c r="J1164" s="10"/>
      <c r="K1164" s="10"/>
      <c r="L1164" s="10"/>
      <c r="M1164" s="10"/>
      <c r="N1164" s="10"/>
      <c r="O1164" s="10"/>
      <c r="P1164" s="10"/>
      <c r="Q1164" s="10">
        <f t="shared" si="1"/>
        <v>0</v>
      </c>
      <c r="R1164" s="10"/>
      <c r="S1164" s="10"/>
      <c r="T1164" s="10"/>
    </row>
    <row r="1165" spans="1:20" ht="15.75" customHeight="1">
      <c r="A1165" s="10"/>
      <c r="B1165" s="12"/>
      <c r="C1165" s="10"/>
      <c r="D1165" s="10"/>
      <c r="E1165" s="10"/>
      <c r="F1165" s="10"/>
      <c r="G1165" s="10"/>
      <c r="H1165" s="10"/>
      <c r="I1165" s="10"/>
      <c r="J1165" s="10"/>
      <c r="K1165" s="10"/>
      <c r="L1165" s="10"/>
      <c r="M1165" s="10"/>
      <c r="N1165" s="10"/>
      <c r="O1165" s="10"/>
      <c r="P1165" s="10"/>
      <c r="Q1165" s="10">
        <f t="shared" si="1"/>
        <v>0</v>
      </c>
      <c r="R1165" s="10"/>
      <c r="S1165" s="10"/>
      <c r="T1165" s="10"/>
    </row>
    <row r="1166" spans="1:20" ht="15.75" customHeight="1">
      <c r="A1166" s="10"/>
      <c r="B1166" s="12"/>
      <c r="C1166" s="10"/>
      <c r="D1166" s="10"/>
      <c r="E1166" s="10"/>
      <c r="F1166" s="10"/>
      <c r="G1166" s="10"/>
      <c r="H1166" s="10"/>
      <c r="I1166" s="10"/>
      <c r="J1166" s="10"/>
      <c r="K1166" s="10"/>
      <c r="L1166" s="10"/>
      <c r="M1166" s="10"/>
      <c r="N1166" s="10"/>
      <c r="O1166" s="10"/>
      <c r="P1166" s="10"/>
      <c r="Q1166" s="10">
        <f t="shared" si="1"/>
        <v>0</v>
      </c>
      <c r="R1166" s="10"/>
      <c r="S1166" s="10"/>
      <c r="T1166" s="10"/>
    </row>
    <row r="1167" spans="1:20" ht="15.75" customHeight="1">
      <c r="A1167" s="10"/>
      <c r="B1167" s="12"/>
      <c r="C1167" s="10"/>
      <c r="D1167" s="10"/>
      <c r="E1167" s="10"/>
      <c r="F1167" s="10"/>
      <c r="G1167" s="10"/>
      <c r="H1167" s="10"/>
      <c r="I1167" s="10"/>
      <c r="J1167" s="10"/>
      <c r="K1167" s="10"/>
      <c r="L1167" s="10"/>
      <c r="M1167" s="10"/>
      <c r="N1167" s="10"/>
      <c r="O1167" s="10"/>
      <c r="P1167" s="10"/>
      <c r="Q1167" s="10">
        <f t="shared" si="1"/>
        <v>0</v>
      </c>
      <c r="R1167" s="10"/>
      <c r="S1167" s="10"/>
      <c r="T1167" s="10"/>
    </row>
    <row r="1168" spans="1:20" ht="15.75" customHeight="1">
      <c r="A1168" s="10"/>
      <c r="B1168" s="12"/>
      <c r="C1168" s="10"/>
      <c r="D1168" s="10"/>
      <c r="E1168" s="10"/>
      <c r="F1168" s="10"/>
      <c r="G1168" s="10"/>
      <c r="H1168" s="10"/>
      <c r="I1168" s="10"/>
      <c r="J1168" s="10"/>
      <c r="K1168" s="10"/>
      <c r="L1168" s="10"/>
      <c r="M1168" s="10"/>
      <c r="N1168" s="10"/>
      <c r="O1168" s="10"/>
      <c r="P1168" s="10"/>
      <c r="Q1168" s="10">
        <f t="shared" si="1"/>
        <v>0</v>
      </c>
      <c r="R1168" s="10"/>
      <c r="S1168" s="10"/>
      <c r="T1168" s="10"/>
    </row>
    <row r="1169" spans="1:20" ht="15.75" customHeight="1">
      <c r="A1169" s="10"/>
      <c r="B1169" s="12"/>
      <c r="C1169" s="10"/>
      <c r="D1169" s="10"/>
      <c r="E1169" s="10"/>
      <c r="F1169" s="10"/>
      <c r="G1169" s="10"/>
      <c r="H1169" s="10"/>
      <c r="I1169" s="10"/>
      <c r="J1169" s="10"/>
      <c r="K1169" s="10"/>
      <c r="L1169" s="10"/>
      <c r="M1169" s="10"/>
      <c r="N1169" s="10"/>
      <c r="O1169" s="10"/>
      <c r="P1169" s="10"/>
      <c r="Q1169" s="10">
        <f t="shared" si="1"/>
        <v>0</v>
      </c>
      <c r="R1169" s="10"/>
      <c r="S1169" s="10"/>
      <c r="T1169" s="10"/>
    </row>
    <row r="1170" spans="1:20" ht="15.75" customHeight="1">
      <c r="A1170" s="10"/>
      <c r="B1170" s="12"/>
      <c r="C1170" s="10"/>
      <c r="D1170" s="10"/>
      <c r="E1170" s="10"/>
      <c r="F1170" s="10"/>
      <c r="G1170" s="10"/>
      <c r="H1170" s="10"/>
      <c r="I1170" s="10"/>
      <c r="J1170" s="10"/>
      <c r="K1170" s="10"/>
      <c r="L1170" s="10"/>
      <c r="M1170" s="10"/>
      <c r="N1170" s="10"/>
      <c r="O1170" s="10"/>
      <c r="P1170" s="10"/>
      <c r="Q1170" s="10">
        <f t="shared" si="1"/>
        <v>0</v>
      </c>
      <c r="R1170" s="10"/>
      <c r="S1170" s="10"/>
      <c r="T1170" s="10"/>
    </row>
    <row r="1171" spans="1:20" ht="15.75" customHeight="1">
      <c r="A1171" s="10"/>
      <c r="B1171" s="12"/>
      <c r="C1171" s="10"/>
      <c r="D1171" s="10"/>
      <c r="E1171" s="10"/>
      <c r="F1171" s="10"/>
      <c r="G1171" s="10"/>
      <c r="H1171" s="10"/>
      <c r="I1171" s="10"/>
      <c r="J1171" s="10"/>
      <c r="K1171" s="10"/>
      <c r="L1171" s="10"/>
      <c r="M1171" s="10"/>
      <c r="N1171" s="10"/>
      <c r="O1171" s="10"/>
      <c r="P1171" s="10"/>
      <c r="Q1171" s="10">
        <f t="shared" si="1"/>
        <v>0</v>
      </c>
      <c r="R1171" s="10"/>
      <c r="S1171" s="10"/>
      <c r="T1171" s="10"/>
    </row>
    <row r="1172" spans="1:20" ht="15.75" customHeight="1">
      <c r="A1172" s="10"/>
      <c r="B1172" s="12"/>
      <c r="C1172" s="10"/>
      <c r="D1172" s="10"/>
      <c r="E1172" s="10"/>
      <c r="F1172" s="10"/>
      <c r="G1172" s="10"/>
      <c r="H1172" s="10"/>
      <c r="I1172" s="10"/>
      <c r="J1172" s="10"/>
      <c r="K1172" s="10"/>
      <c r="L1172" s="10"/>
      <c r="M1172" s="10"/>
      <c r="N1172" s="10"/>
      <c r="O1172" s="10"/>
      <c r="P1172" s="10"/>
      <c r="Q1172" s="10">
        <f t="shared" si="1"/>
        <v>0</v>
      </c>
      <c r="R1172" s="10"/>
      <c r="S1172" s="10"/>
      <c r="T1172" s="10"/>
    </row>
    <row r="1173" spans="1:20" ht="15.75" customHeight="1">
      <c r="A1173" s="10"/>
      <c r="B1173" s="12"/>
      <c r="C1173" s="10"/>
      <c r="D1173" s="10"/>
      <c r="E1173" s="10"/>
      <c r="F1173" s="10"/>
      <c r="G1173" s="10"/>
      <c r="H1173" s="10"/>
      <c r="I1173" s="10"/>
      <c r="J1173" s="10"/>
      <c r="K1173" s="10"/>
      <c r="L1173" s="10"/>
      <c r="M1173" s="10"/>
      <c r="N1173" s="10"/>
      <c r="O1173" s="10"/>
      <c r="P1173" s="10"/>
      <c r="Q1173" s="10">
        <f t="shared" si="1"/>
        <v>0</v>
      </c>
      <c r="R1173" s="10"/>
      <c r="S1173" s="10"/>
      <c r="T1173" s="10"/>
    </row>
    <row r="1174" spans="1:20" ht="15.75" customHeight="1">
      <c r="A1174" s="10"/>
      <c r="B1174" s="12"/>
      <c r="C1174" s="10"/>
      <c r="D1174" s="10"/>
      <c r="E1174" s="10"/>
      <c r="F1174" s="10"/>
      <c r="G1174" s="10"/>
      <c r="H1174" s="10"/>
      <c r="I1174" s="10"/>
      <c r="J1174" s="10"/>
      <c r="K1174" s="10"/>
      <c r="L1174" s="10"/>
      <c r="M1174" s="10"/>
      <c r="N1174" s="10"/>
      <c r="O1174" s="10"/>
      <c r="P1174" s="10"/>
      <c r="Q1174" s="10">
        <f t="shared" si="1"/>
        <v>0</v>
      </c>
      <c r="R1174" s="10"/>
      <c r="S1174" s="10"/>
      <c r="T1174" s="10"/>
    </row>
    <row r="1175" spans="1:20" ht="15.75" customHeight="1">
      <c r="A1175" s="10"/>
      <c r="B1175" s="12"/>
      <c r="C1175" s="10"/>
      <c r="D1175" s="10"/>
      <c r="E1175" s="10"/>
      <c r="F1175" s="10"/>
      <c r="G1175" s="10"/>
      <c r="H1175" s="10"/>
      <c r="I1175" s="10"/>
      <c r="J1175" s="10"/>
      <c r="K1175" s="10"/>
      <c r="L1175" s="10"/>
      <c r="M1175" s="10"/>
      <c r="N1175" s="10"/>
      <c r="O1175" s="10"/>
      <c r="P1175" s="10"/>
      <c r="Q1175" s="10">
        <f t="shared" si="1"/>
        <v>0</v>
      </c>
      <c r="R1175" s="10"/>
      <c r="S1175" s="10"/>
      <c r="T1175" s="10"/>
    </row>
    <row r="1176" spans="1:20" ht="15.75" customHeight="1">
      <c r="A1176" s="10"/>
      <c r="B1176" s="12"/>
      <c r="C1176" s="10"/>
      <c r="D1176" s="10"/>
      <c r="E1176" s="10"/>
      <c r="F1176" s="10"/>
      <c r="G1176" s="10"/>
      <c r="H1176" s="10"/>
      <c r="I1176" s="10"/>
      <c r="J1176" s="10"/>
      <c r="K1176" s="10"/>
      <c r="L1176" s="10"/>
      <c r="M1176" s="10"/>
      <c r="N1176" s="10"/>
      <c r="O1176" s="10"/>
      <c r="P1176" s="10"/>
      <c r="Q1176" s="10">
        <f t="shared" si="1"/>
        <v>0</v>
      </c>
      <c r="R1176" s="10"/>
      <c r="S1176" s="10"/>
      <c r="T1176" s="10"/>
    </row>
    <row r="1177" spans="1:20" ht="15.75" customHeight="1">
      <c r="A1177" s="10"/>
      <c r="B1177" s="12"/>
      <c r="C1177" s="10"/>
      <c r="D1177" s="10"/>
      <c r="E1177" s="10"/>
      <c r="F1177" s="10"/>
      <c r="G1177" s="10"/>
      <c r="H1177" s="10"/>
      <c r="I1177" s="10"/>
      <c r="J1177" s="10"/>
      <c r="K1177" s="10"/>
      <c r="L1177" s="10"/>
      <c r="M1177" s="10"/>
      <c r="N1177" s="10"/>
      <c r="O1177" s="10"/>
      <c r="P1177" s="10"/>
      <c r="Q1177" s="10">
        <f t="shared" si="1"/>
        <v>0</v>
      </c>
      <c r="R1177" s="10"/>
      <c r="S1177" s="10"/>
      <c r="T1177" s="10"/>
    </row>
    <row r="1178" spans="1:20" ht="15.75" customHeight="1">
      <c r="A1178" s="10"/>
      <c r="B1178" s="12"/>
      <c r="C1178" s="10"/>
      <c r="D1178" s="10"/>
      <c r="E1178" s="10"/>
      <c r="F1178" s="10"/>
      <c r="G1178" s="10"/>
      <c r="H1178" s="10"/>
      <c r="I1178" s="10"/>
      <c r="J1178" s="10"/>
      <c r="K1178" s="10"/>
      <c r="L1178" s="10"/>
      <c r="M1178" s="10"/>
      <c r="N1178" s="10"/>
      <c r="O1178" s="10"/>
      <c r="P1178" s="10"/>
      <c r="Q1178" s="10">
        <f t="shared" si="1"/>
        <v>0</v>
      </c>
      <c r="R1178" s="10"/>
      <c r="S1178" s="10"/>
      <c r="T1178" s="10"/>
    </row>
    <row r="1179" spans="1:20" ht="15.75" customHeight="1">
      <c r="A1179" s="10"/>
      <c r="B1179" s="12"/>
      <c r="C1179" s="10"/>
      <c r="D1179" s="10"/>
      <c r="E1179" s="10"/>
      <c r="F1179" s="10"/>
      <c r="G1179" s="10"/>
      <c r="H1179" s="10"/>
      <c r="I1179" s="10"/>
      <c r="J1179" s="10"/>
      <c r="K1179" s="10"/>
      <c r="L1179" s="10"/>
      <c r="M1179" s="10"/>
      <c r="N1179" s="10"/>
      <c r="O1179" s="10"/>
      <c r="P1179" s="10"/>
      <c r="Q1179" s="10">
        <f t="shared" si="1"/>
        <v>0</v>
      </c>
      <c r="R1179" s="10"/>
      <c r="S1179" s="10"/>
      <c r="T1179" s="10"/>
    </row>
    <row r="1180" spans="1:20" ht="15.75" customHeight="1">
      <c r="A1180" s="10"/>
      <c r="B1180" s="12"/>
      <c r="C1180" s="10"/>
      <c r="D1180" s="10"/>
      <c r="E1180" s="10"/>
      <c r="F1180" s="10"/>
      <c r="G1180" s="10"/>
      <c r="H1180" s="10"/>
      <c r="I1180" s="10"/>
      <c r="J1180" s="10"/>
      <c r="K1180" s="10"/>
      <c r="L1180" s="10"/>
      <c r="M1180" s="10"/>
      <c r="N1180" s="10"/>
      <c r="O1180" s="10"/>
      <c r="P1180" s="10"/>
      <c r="Q1180" s="10">
        <f t="shared" si="1"/>
        <v>0</v>
      </c>
      <c r="R1180" s="10"/>
      <c r="S1180" s="10"/>
      <c r="T1180" s="10"/>
    </row>
    <row r="1181" spans="1:20" ht="15.75" customHeight="1">
      <c r="A1181" s="10"/>
      <c r="B1181" s="12"/>
      <c r="C1181" s="10"/>
      <c r="D1181" s="10"/>
      <c r="E1181" s="10"/>
      <c r="F1181" s="10"/>
      <c r="G1181" s="10"/>
      <c r="H1181" s="10"/>
      <c r="I1181" s="10"/>
      <c r="J1181" s="10"/>
      <c r="K1181" s="10"/>
      <c r="L1181" s="10"/>
      <c r="M1181" s="10"/>
      <c r="N1181" s="10"/>
      <c r="O1181" s="10"/>
      <c r="P1181" s="10"/>
      <c r="Q1181" s="10">
        <f t="shared" si="1"/>
        <v>0</v>
      </c>
      <c r="R1181" s="10"/>
      <c r="S1181" s="10"/>
      <c r="T1181" s="10"/>
    </row>
    <row r="1182" spans="1:20" ht="15.75" customHeight="1">
      <c r="A1182" s="10"/>
      <c r="B1182" s="12"/>
      <c r="C1182" s="10"/>
      <c r="D1182" s="10"/>
      <c r="E1182" s="10"/>
      <c r="F1182" s="10"/>
      <c r="G1182" s="10"/>
      <c r="H1182" s="10"/>
      <c r="I1182" s="10"/>
      <c r="J1182" s="10"/>
      <c r="K1182" s="10"/>
      <c r="L1182" s="10"/>
      <c r="M1182" s="10"/>
      <c r="N1182" s="10"/>
      <c r="O1182" s="10"/>
      <c r="P1182" s="10"/>
      <c r="Q1182" s="10">
        <f t="shared" si="1"/>
        <v>0</v>
      </c>
      <c r="R1182" s="10"/>
      <c r="S1182" s="10"/>
      <c r="T1182" s="10"/>
    </row>
    <row r="1183" spans="1:20" ht="15.75" customHeight="1">
      <c r="A1183" s="10"/>
      <c r="B1183" s="12"/>
      <c r="C1183" s="10"/>
      <c r="D1183" s="10"/>
      <c r="E1183" s="10"/>
      <c r="F1183" s="10"/>
      <c r="G1183" s="10"/>
      <c r="H1183" s="10"/>
      <c r="I1183" s="10"/>
      <c r="J1183" s="10"/>
      <c r="K1183" s="10"/>
      <c r="L1183" s="10"/>
      <c r="M1183" s="10"/>
      <c r="N1183" s="10"/>
      <c r="O1183" s="10"/>
      <c r="P1183" s="10"/>
      <c r="Q1183" s="10">
        <f t="shared" si="1"/>
        <v>0</v>
      </c>
      <c r="R1183" s="10"/>
      <c r="S1183" s="10"/>
      <c r="T1183" s="10"/>
    </row>
    <row r="1184" spans="1:20" ht="15.75" customHeight="1">
      <c r="A1184" s="10"/>
      <c r="B1184" s="12"/>
      <c r="C1184" s="10"/>
      <c r="D1184" s="10"/>
      <c r="E1184" s="10"/>
      <c r="F1184" s="10"/>
      <c r="G1184" s="10"/>
      <c r="H1184" s="10"/>
      <c r="I1184" s="10"/>
      <c r="J1184" s="10"/>
      <c r="K1184" s="10"/>
      <c r="L1184" s="10"/>
      <c r="M1184" s="10"/>
      <c r="N1184" s="10"/>
      <c r="O1184" s="10"/>
      <c r="P1184" s="10"/>
      <c r="Q1184" s="10">
        <f t="shared" si="1"/>
        <v>0</v>
      </c>
      <c r="R1184" s="10"/>
      <c r="S1184" s="10"/>
      <c r="T1184" s="10"/>
    </row>
    <row r="1185" spans="1:20" ht="15.75" customHeight="1">
      <c r="A1185" s="10"/>
      <c r="B1185" s="12"/>
      <c r="C1185" s="10"/>
      <c r="D1185" s="10"/>
      <c r="E1185" s="10"/>
      <c r="F1185" s="10"/>
      <c r="G1185" s="10"/>
      <c r="H1185" s="10"/>
      <c r="I1185" s="10"/>
      <c r="J1185" s="10"/>
      <c r="K1185" s="10"/>
      <c r="L1185" s="10"/>
      <c r="M1185" s="10"/>
      <c r="N1185" s="10"/>
      <c r="O1185" s="10"/>
      <c r="P1185" s="10"/>
      <c r="Q1185" s="10">
        <f t="shared" si="1"/>
        <v>0</v>
      </c>
      <c r="R1185" s="10"/>
      <c r="S1185" s="10"/>
      <c r="T1185" s="10"/>
    </row>
    <row r="1186" spans="1:20" ht="15.75" customHeight="1">
      <c r="A1186" s="10"/>
      <c r="B1186" s="12"/>
      <c r="C1186" s="10"/>
      <c r="D1186" s="10"/>
      <c r="E1186" s="10"/>
      <c r="F1186" s="10"/>
      <c r="G1186" s="10"/>
      <c r="H1186" s="10"/>
      <c r="I1186" s="10"/>
      <c r="J1186" s="10"/>
      <c r="K1186" s="10"/>
      <c r="L1186" s="10"/>
      <c r="M1186" s="10"/>
      <c r="N1186" s="10"/>
      <c r="O1186" s="10"/>
      <c r="P1186" s="10"/>
      <c r="Q1186" s="10">
        <f t="shared" si="1"/>
        <v>0</v>
      </c>
      <c r="R1186" s="10"/>
      <c r="S1186" s="10"/>
      <c r="T1186" s="10"/>
    </row>
    <row r="1187" spans="1:20" ht="15.75" customHeight="1">
      <c r="A1187" s="10"/>
      <c r="B1187" s="12"/>
      <c r="C1187" s="10"/>
      <c r="D1187" s="10"/>
      <c r="E1187" s="10"/>
      <c r="F1187" s="10"/>
      <c r="G1187" s="10"/>
      <c r="H1187" s="10"/>
      <c r="I1187" s="10"/>
      <c r="J1187" s="10"/>
      <c r="K1187" s="10"/>
      <c r="L1187" s="10"/>
      <c r="M1187" s="10"/>
      <c r="N1187" s="10"/>
      <c r="O1187" s="10"/>
      <c r="P1187" s="10"/>
      <c r="Q1187" s="10">
        <f t="shared" si="1"/>
        <v>0</v>
      </c>
      <c r="R1187" s="10"/>
      <c r="S1187" s="10"/>
      <c r="T1187" s="10"/>
    </row>
    <row r="1188" spans="1:20" ht="15.75" customHeight="1">
      <c r="A1188" s="10"/>
      <c r="B1188" s="12"/>
      <c r="C1188" s="10"/>
      <c r="D1188" s="10"/>
      <c r="E1188" s="10"/>
      <c r="F1188" s="10"/>
      <c r="G1188" s="10"/>
      <c r="H1188" s="10"/>
      <c r="I1188" s="10"/>
      <c r="J1188" s="10"/>
      <c r="K1188" s="10"/>
      <c r="L1188" s="10"/>
      <c r="M1188" s="10"/>
      <c r="N1188" s="10"/>
      <c r="O1188" s="10"/>
      <c r="P1188" s="10"/>
      <c r="Q1188" s="10">
        <f t="shared" si="1"/>
        <v>0</v>
      </c>
      <c r="R1188" s="10"/>
      <c r="S1188" s="10"/>
      <c r="T1188" s="10"/>
    </row>
    <row r="1189" spans="1:20" ht="15.75" customHeight="1">
      <c r="A1189" s="10"/>
      <c r="B1189" s="12"/>
      <c r="C1189" s="10"/>
      <c r="D1189" s="10"/>
      <c r="E1189" s="10"/>
      <c r="F1189" s="10"/>
      <c r="G1189" s="10"/>
      <c r="H1189" s="10"/>
      <c r="I1189" s="10"/>
      <c r="J1189" s="10"/>
      <c r="K1189" s="10"/>
      <c r="L1189" s="10"/>
      <c r="M1189" s="10"/>
      <c r="N1189" s="10"/>
      <c r="O1189" s="10"/>
      <c r="P1189" s="10"/>
      <c r="Q1189" s="10">
        <f t="shared" si="1"/>
        <v>0</v>
      </c>
      <c r="R1189" s="10"/>
      <c r="S1189" s="10"/>
      <c r="T1189" s="10"/>
    </row>
    <row r="1190" spans="1:20" ht="15.75" customHeight="1">
      <c r="A1190" s="10"/>
      <c r="B1190" s="12"/>
      <c r="C1190" s="10"/>
      <c r="D1190" s="10"/>
      <c r="E1190" s="10"/>
      <c r="F1190" s="10"/>
      <c r="G1190" s="10"/>
      <c r="H1190" s="10"/>
      <c r="I1190" s="10"/>
      <c r="J1190" s="10"/>
      <c r="K1190" s="10"/>
      <c r="L1190" s="10"/>
      <c r="M1190" s="10"/>
      <c r="N1190" s="10"/>
      <c r="O1190" s="10"/>
      <c r="P1190" s="10"/>
      <c r="Q1190" s="10">
        <f t="shared" si="1"/>
        <v>0</v>
      </c>
      <c r="R1190" s="10"/>
      <c r="S1190" s="10"/>
      <c r="T1190" s="10"/>
    </row>
    <row r="1191" spans="1:20" ht="15.75" customHeight="1">
      <c r="A1191" s="10"/>
      <c r="B1191" s="12"/>
      <c r="C1191" s="10"/>
      <c r="D1191" s="10"/>
      <c r="E1191" s="10"/>
      <c r="F1191" s="10"/>
      <c r="G1191" s="10"/>
      <c r="H1191" s="10"/>
      <c r="I1191" s="10"/>
      <c r="J1191" s="10"/>
      <c r="K1191" s="10"/>
      <c r="L1191" s="10"/>
      <c r="M1191" s="10"/>
      <c r="N1191" s="10"/>
      <c r="O1191" s="10"/>
      <c r="P1191" s="10"/>
      <c r="Q1191" s="10">
        <f t="shared" si="1"/>
        <v>0</v>
      </c>
      <c r="R1191" s="10"/>
      <c r="S1191" s="10"/>
      <c r="T1191" s="10"/>
    </row>
    <row r="1192" spans="1:20" ht="15.75" customHeight="1">
      <c r="A1192" s="10"/>
      <c r="B1192" s="12"/>
      <c r="C1192" s="10"/>
      <c r="D1192" s="10"/>
      <c r="E1192" s="10"/>
      <c r="F1192" s="10"/>
      <c r="G1192" s="10"/>
      <c r="H1192" s="10"/>
      <c r="I1192" s="10"/>
      <c r="J1192" s="10"/>
      <c r="K1192" s="10"/>
      <c r="L1192" s="10"/>
      <c r="M1192" s="10"/>
      <c r="N1192" s="10"/>
      <c r="O1192" s="10"/>
      <c r="P1192" s="10"/>
      <c r="Q1192" s="10">
        <f t="shared" si="1"/>
        <v>0</v>
      </c>
      <c r="R1192" s="10"/>
      <c r="S1192" s="10"/>
      <c r="T1192" s="10"/>
    </row>
    <row r="1193" spans="1:20" ht="15.75" customHeight="1">
      <c r="A1193" s="10"/>
      <c r="B1193" s="12"/>
      <c r="C1193" s="10"/>
      <c r="D1193" s="10"/>
      <c r="E1193" s="10"/>
      <c r="F1193" s="10"/>
      <c r="G1193" s="10"/>
      <c r="H1193" s="10"/>
      <c r="I1193" s="10"/>
      <c r="J1193" s="10"/>
      <c r="K1193" s="10"/>
      <c r="L1193" s="10"/>
      <c r="M1193" s="10"/>
      <c r="N1193" s="10"/>
      <c r="O1193" s="10"/>
      <c r="P1193" s="10"/>
      <c r="Q1193" s="10">
        <f t="shared" si="1"/>
        <v>0</v>
      </c>
      <c r="R1193" s="10"/>
      <c r="S1193" s="10"/>
      <c r="T1193" s="10"/>
    </row>
    <row r="1194" spans="1:20" ht="15.75" customHeight="1">
      <c r="A1194" s="10"/>
      <c r="B1194" s="12"/>
      <c r="C1194" s="10"/>
      <c r="D1194" s="10"/>
      <c r="E1194" s="10"/>
      <c r="F1194" s="10"/>
      <c r="G1194" s="10"/>
      <c r="H1194" s="10"/>
      <c r="I1194" s="10"/>
      <c r="J1194" s="10"/>
      <c r="K1194" s="10"/>
      <c r="L1194" s="10"/>
      <c r="M1194" s="10"/>
      <c r="N1194" s="10"/>
      <c r="O1194" s="10"/>
      <c r="P1194" s="10"/>
      <c r="Q1194" s="10">
        <f t="shared" si="1"/>
        <v>0</v>
      </c>
      <c r="R1194" s="10"/>
      <c r="S1194" s="10"/>
      <c r="T1194" s="10"/>
    </row>
    <row r="1195" spans="1:20" ht="15.75" customHeight="1">
      <c r="A1195" s="10"/>
      <c r="B1195" s="12"/>
      <c r="C1195" s="10"/>
      <c r="D1195" s="10"/>
      <c r="E1195" s="10"/>
      <c r="F1195" s="10"/>
      <c r="G1195" s="10"/>
      <c r="H1195" s="10"/>
      <c r="I1195" s="10"/>
      <c r="J1195" s="10"/>
      <c r="K1195" s="10"/>
      <c r="L1195" s="10"/>
      <c r="M1195" s="10"/>
      <c r="N1195" s="10"/>
      <c r="O1195" s="10"/>
      <c r="P1195" s="10"/>
      <c r="Q1195" s="10">
        <f t="shared" si="1"/>
        <v>0</v>
      </c>
      <c r="R1195" s="10"/>
      <c r="S1195" s="10"/>
      <c r="T1195" s="10"/>
    </row>
    <row r="1196" spans="1:20" ht="15.75" customHeight="1">
      <c r="A1196" s="10"/>
      <c r="B1196" s="12"/>
      <c r="C1196" s="10"/>
      <c r="D1196" s="10"/>
      <c r="E1196" s="10"/>
      <c r="F1196" s="10"/>
      <c r="G1196" s="10"/>
      <c r="H1196" s="10"/>
      <c r="I1196" s="10"/>
      <c r="J1196" s="10"/>
      <c r="K1196" s="10"/>
      <c r="L1196" s="10"/>
      <c r="M1196" s="10"/>
      <c r="N1196" s="10"/>
      <c r="O1196" s="10"/>
      <c r="P1196" s="10"/>
      <c r="Q1196" s="10">
        <f t="shared" si="1"/>
        <v>0</v>
      </c>
      <c r="R1196" s="10"/>
      <c r="S1196" s="10"/>
      <c r="T1196" s="10"/>
    </row>
    <row r="1197" spans="1:20" ht="15.75" customHeight="1">
      <c r="A1197" s="10"/>
      <c r="B1197" s="12"/>
      <c r="C1197" s="10"/>
      <c r="D1197" s="10"/>
      <c r="E1197" s="10"/>
      <c r="F1197" s="10"/>
      <c r="G1197" s="10"/>
      <c r="H1197" s="10"/>
      <c r="I1197" s="10"/>
      <c r="J1197" s="10"/>
      <c r="K1197" s="10"/>
      <c r="L1197" s="10"/>
      <c r="M1197" s="10"/>
      <c r="N1197" s="10"/>
      <c r="O1197" s="10"/>
      <c r="P1197" s="10"/>
      <c r="Q1197" s="10">
        <f t="shared" si="1"/>
        <v>0</v>
      </c>
      <c r="R1197" s="10"/>
      <c r="S1197" s="10"/>
      <c r="T1197" s="10"/>
    </row>
    <row r="1198" spans="1:20" ht="15.75" customHeight="1">
      <c r="A1198" s="10"/>
      <c r="B1198" s="12"/>
      <c r="C1198" s="10"/>
      <c r="D1198" s="10"/>
      <c r="E1198" s="10"/>
      <c r="F1198" s="10"/>
      <c r="G1198" s="10"/>
      <c r="H1198" s="10"/>
      <c r="I1198" s="10"/>
      <c r="J1198" s="10"/>
      <c r="K1198" s="10"/>
      <c r="L1198" s="10"/>
      <c r="M1198" s="10"/>
      <c r="N1198" s="10"/>
      <c r="O1198" s="10"/>
      <c r="P1198" s="10"/>
      <c r="Q1198" s="10">
        <f t="shared" si="1"/>
        <v>0</v>
      </c>
      <c r="R1198" s="10"/>
      <c r="S1198" s="10"/>
      <c r="T1198" s="10"/>
    </row>
    <row r="1199" spans="1:20" ht="15.75" customHeight="1">
      <c r="A1199" s="10"/>
      <c r="B1199" s="12"/>
      <c r="C1199" s="10"/>
      <c r="D1199" s="10"/>
      <c r="E1199" s="10"/>
      <c r="F1199" s="10"/>
      <c r="G1199" s="10"/>
      <c r="H1199" s="10"/>
      <c r="I1199" s="10"/>
      <c r="J1199" s="10"/>
      <c r="K1199" s="10"/>
      <c r="L1199" s="10"/>
      <c r="M1199" s="10"/>
      <c r="N1199" s="10"/>
      <c r="O1199" s="10"/>
      <c r="P1199" s="10"/>
      <c r="Q1199" s="10">
        <f t="shared" si="1"/>
        <v>0</v>
      </c>
      <c r="R1199" s="10"/>
      <c r="S1199" s="10"/>
      <c r="T1199" s="10"/>
    </row>
    <row r="1200" spans="1:20" ht="15.75" customHeight="1">
      <c r="A1200" s="10"/>
      <c r="B1200" s="12"/>
      <c r="C1200" s="10"/>
      <c r="D1200" s="10"/>
      <c r="E1200" s="10"/>
      <c r="F1200" s="10"/>
      <c r="G1200" s="10"/>
      <c r="H1200" s="10"/>
      <c r="I1200" s="10"/>
      <c r="J1200" s="10"/>
      <c r="K1200" s="10"/>
      <c r="L1200" s="10"/>
      <c r="M1200" s="10"/>
      <c r="N1200" s="10"/>
      <c r="O1200" s="10"/>
      <c r="P1200" s="10"/>
      <c r="Q1200" s="10">
        <f t="shared" si="1"/>
        <v>0</v>
      </c>
      <c r="R1200" s="10"/>
      <c r="S1200" s="10"/>
      <c r="T1200" s="10"/>
    </row>
    <row r="1201" spans="1:20" ht="15.75" customHeight="1">
      <c r="A1201" s="10"/>
      <c r="B1201" s="12"/>
      <c r="C1201" s="10"/>
      <c r="D1201" s="10"/>
      <c r="E1201" s="10"/>
      <c r="F1201" s="10"/>
      <c r="G1201" s="10"/>
      <c r="H1201" s="10"/>
      <c r="I1201" s="10"/>
      <c r="J1201" s="10"/>
      <c r="K1201" s="10"/>
      <c r="L1201" s="10"/>
      <c r="M1201" s="10"/>
      <c r="N1201" s="10"/>
      <c r="O1201" s="10"/>
      <c r="P1201" s="10"/>
      <c r="Q1201" s="10">
        <f t="shared" si="1"/>
        <v>0</v>
      </c>
      <c r="R1201" s="10"/>
      <c r="S1201" s="10"/>
      <c r="T1201" s="10"/>
    </row>
    <row r="1202" spans="1:20" ht="15.75" customHeight="1">
      <c r="A1202" s="10"/>
      <c r="B1202" s="12"/>
      <c r="C1202" s="10"/>
      <c r="D1202" s="10"/>
      <c r="E1202" s="10"/>
      <c r="F1202" s="10"/>
      <c r="G1202" s="10"/>
      <c r="H1202" s="10"/>
      <c r="I1202" s="10"/>
      <c r="J1202" s="10"/>
      <c r="K1202" s="10"/>
      <c r="L1202" s="10"/>
      <c r="M1202" s="10"/>
      <c r="N1202" s="10"/>
      <c r="O1202" s="10"/>
      <c r="P1202" s="10"/>
      <c r="Q1202" s="10">
        <f t="shared" si="1"/>
        <v>0</v>
      </c>
      <c r="R1202" s="10"/>
      <c r="S1202" s="10"/>
      <c r="T1202" s="10"/>
    </row>
    <row r="1203" spans="1:20" ht="15.75" customHeight="1">
      <c r="A1203" s="10"/>
      <c r="B1203" s="12"/>
      <c r="C1203" s="10"/>
      <c r="D1203" s="10"/>
      <c r="E1203" s="10"/>
      <c r="F1203" s="10"/>
      <c r="G1203" s="10"/>
      <c r="H1203" s="10"/>
      <c r="I1203" s="10"/>
      <c r="J1203" s="10"/>
      <c r="K1203" s="10"/>
      <c r="L1203" s="10"/>
      <c r="M1203" s="10"/>
      <c r="N1203" s="10"/>
      <c r="O1203" s="10"/>
      <c r="P1203" s="10"/>
      <c r="Q1203" s="10">
        <f t="shared" si="1"/>
        <v>0</v>
      </c>
      <c r="R1203" s="10"/>
      <c r="S1203" s="10"/>
      <c r="T1203" s="10"/>
    </row>
    <row r="1204" spans="1:20" ht="15.75" customHeight="1">
      <c r="A1204" s="10"/>
      <c r="B1204" s="12"/>
      <c r="C1204" s="10"/>
      <c r="D1204" s="10"/>
      <c r="E1204" s="10"/>
      <c r="F1204" s="10"/>
      <c r="G1204" s="10"/>
      <c r="H1204" s="10"/>
      <c r="I1204" s="10"/>
      <c r="J1204" s="10"/>
      <c r="K1204" s="10"/>
      <c r="L1204" s="10"/>
      <c r="M1204" s="10"/>
      <c r="N1204" s="10"/>
      <c r="O1204" s="10"/>
      <c r="P1204" s="10"/>
      <c r="Q1204" s="10">
        <f t="shared" si="1"/>
        <v>0</v>
      </c>
      <c r="R1204" s="10"/>
      <c r="S1204" s="10"/>
      <c r="T1204" s="10"/>
    </row>
    <row r="1205" spans="1:20" ht="15.75" customHeight="1">
      <c r="A1205" s="10"/>
      <c r="B1205" s="12"/>
      <c r="C1205" s="10"/>
      <c r="D1205" s="10"/>
      <c r="E1205" s="10"/>
      <c r="F1205" s="10"/>
      <c r="G1205" s="10"/>
      <c r="H1205" s="10"/>
      <c r="I1205" s="10"/>
      <c r="J1205" s="10"/>
      <c r="K1205" s="10"/>
      <c r="L1205" s="10"/>
      <c r="M1205" s="10"/>
      <c r="N1205" s="10"/>
      <c r="O1205" s="10"/>
      <c r="P1205" s="10"/>
      <c r="Q1205" s="10">
        <f t="shared" si="1"/>
        <v>0</v>
      </c>
      <c r="R1205" s="10"/>
      <c r="S1205" s="10"/>
      <c r="T1205" s="10"/>
    </row>
    <row r="1206" spans="1:20" ht="15.75" customHeight="1">
      <c r="A1206" s="10"/>
      <c r="B1206" s="12"/>
      <c r="C1206" s="10"/>
      <c r="D1206" s="10"/>
      <c r="E1206" s="10"/>
      <c r="F1206" s="10"/>
      <c r="G1206" s="10"/>
      <c r="H1206" s="10"/>
      <c r="I1206" s="10"/>
      <c r="J1206" s="10"/>
      <c r="K1206" s="10"/>
      <c r="L1206" s="10"/>
      <c r="M1206" s="10"/>
      <c r="N1206" s="10"/>
      <c r="O1206" s="10"/>
      <c r="P1206" s="10"/>
      <c r="Q1206" s="10">
        <f t="shared" si="1"/>
        <v>0</v>
      </c>
      <c r="R1206" s="10"/>
      <c r="S1206" s="10"/>
      <c r="T1206" s="10"/>
    </row>
    <row r="1207" spans="1:20" ht="15.75" customHeight="1">
      <c r="A1207" s="10"/>
      <c r="B1207" s="12"/>
      <c r="C1207" s="10"/>
      <c r="D1207" s="10"/>
      <c r="E1207" s="10"/>
      <c r="F1207" s="10"/>
      <c r="G1207" s="10"/>
      <c r="H1207" s="10"/>
      <c r="I1207" s="10"/>
      <c r="J1207" s="10"/>
      <c r="K1207" s="10"/>
      <c r="L1207" s="10"/>
      <c r="M1207" s="10"/>
      <c r="N1207" s="10"/>
      <c r="O1207" s="10"/>
      <c r="P1207" s="10"/>
      <c r="Q1207" s="10">
        <f t="shared" si="1"/>
        <v>0</v>
      </c>
      <c r="R1207" s="10"/>
      <c r="S1207" s="10"/>
      <c r="T1207" s="10"/>
    </row>
    <row r="1208" spans="1:20" ht="15.75" customHeight="1">
      <c r="A1208" s="10"/>
      <c r="B1208" s="12"/>
      <c r="C1208" s="10"/>
      <c r="D1208" s="10"/>
      <c r="E1208" s="10"/>
      <c r="F1208" s="10"/>
      <c r="G1208" s="10"/>
      <c r="H1208" s="10"/>
      <c r="I1208" s="10"/>
      <c r="J1208" s="10"/>
      <c r="K1208" s="10"/>
      <c r="L1208" s="10"/>
      <c r="M1208" s="10"/>
      <c r="N1208" s="10"/>
      <c r="O1208" s="10"/>
      <c r="P1208" s="10"/>
      <c r="Q1208" s="10">
        <f t="shared" si="1"/>
        <v>0</v>
      </c>
      <c r="R1208" s="10"/>
      <c r="S1208" s="10"/>
      <c r="T1208" s="10"/>
    </row>
    <row r="1209" spans="1:20" ht="15.75" customHeight="1">
      <c r="A1209" s="10"/>
      <c r="B1209" s="12"/>
      <c r="C1209" s="10"/>
      <c r="D1209" s="10"/>
      <c r="E1209" s="10"/>
      <c r="F1209" s="10"/>
      <c r="G1209" s="10"/>
      <c r="H1209" s="10"/>
      <c r="I1209" s="10"/>
      <c r="J1209" s="10"/>
      <c r="K1209" s="10"/>
      <c r="L1209" s="10"/>
      <c r="M1209" s="10"/>
      <c r="N1209" s="10"/>
      <c r="O1209" s="10"/>
      <c r="P1209" s="10"/>
      <c r="Q1209" s="10">
        <f t="shared" si="1"/>
        <v>0</v>
      </c>
      <c r="R1209" s="10"/>
      <c r="S1209" s="10"/>
      <c r="T1209" s="10"/>
    </row>
    <row r="1210" spans="1:20" ht="15.75" customHeight="1">
      <c r="A1210" s="10"/>
      <c r="B1210" s="12"/>
      <c r="C1210" s="10"/>
      <c r="D1210" s="10"/>
      <c r="E1210" s="10"/>
      <c r="F1210" s="10"/>
      <c r="G1210" s="10"/>
      <c r="H1210" s="10"/>
      <c r="I1210" s="10"/>
      <c r="J1210" s="10"/>
      <c r="K1210" s="10"/>
      <c r="L1210" s="10"/>
      <c r="M1210" s="10"/>
      <c r="N1210" s="10"/>
      <c r="O1210" s="10"/>
      <c r="P1210" s="10"/>
      <c r="Q1210" s="10">
        <f t="shared" si="1"/>
        <v>0</v>
      </c>
      <c r="R1210" s="10"/>
      <c r="S1210" s="10"/>
      <c r="T1210" s="10"/>
    </row>
    <row r="1211" spans="1:20" ht="15.75" customHeight="1">
      <c r="A1211" s="10"/>
      <c r="B1211" s="12"/>
      <c r="C1211" s="10"/>
      <c r="D1211" s="10"/>
      <c r="E1211" s="10"/>
      <c r="F1211" s="10"/>
      <c r="G1211" s="10"/>
      <c r="H1211" s="10"/>
      <c r="I1211" s="10"/>
      <c r="J1211" s="10"/>
      <c r="K1211" s="10"/>
      <c r="L1211" s="10"/>
      <c r="M1211" s="10"/>
      <c r="N1211" s="10"/>
      <c r="O1211" s="10"/>
      <c r="P1211" s="10"/>
      <c r="Q1211" s="10">
        <f t="shared" si="1"/>
        <v>0</v>
      </c>
      <c r="R1211" s="10"/>
      <c r="S1211" s="10"/>
      <c r="T1211" s="10"/>
    </row>
    <row r="1212" spans="1:20" ht="15.75" customHeight="1">
      <c r="A1212" s="10"/>
      <c r="B1212" s="12"/>
      <c r="C1212" s="10"/>
      <c r="D1212" s="10"/>
      <c r="E1212" s="10"/>
      <c r="F1212" s="10"/>
      <c r="G1212" s="10"/>
      <c r="H1212" s="10"/>
      <c r="I1212" s="10"/>
      <c r="J1212" s="10"/>
      <c r="K1212" s="10"/>
      <c r="L1212" s="10"/>
      <c r="M1212" s="10"/>
      <c r="N1212" s="10"/>
      <c r="O1212" s="10"/>
      <c r="P1212" s="10"/>
      <c r="Q1212" s="10">
        <f t="shared" si="1"/>
        <v>0</v>
      </c>
      <c r="R1212" s="10"/>
      <c r="S1212" s="10"/>
      <c r="T1212" s="10"/>
    </row>
    <row r="1213" spans="1:20" ht="15.75" customHeight="1">
      <c r="A1213" s="10"/>
      <c r="B1213" s="12"/>
      <c r="C1213" s="10"/>
      <c r="D1213" s="10"/>
      <c r="E1213" s="10"/>
      <c r="F1213" s="10"/>
      <c r="G1213" s="10"/>
      <c r="H1213" s="10"/>
      <c r="I1213" s="10"/>
      <c r="J1213" s="10"/>
      <c r="K1213" s="10"/>
      <c r="L1213" s="10"/>
      <c r="M1213" s="10"/>
      <c r="N1213" s="10"/>
      <c r="O1213" s="10"/>
      <c r="P1213" s="10"/>
      <c r="Q1213" s="10">
        <f t="shared" si="1"/>
        <v>0</v>
      </c>
      <c r="R1213" s="10"/>
      <c r="S1213" s="10"/>
      <c r="T1213" s="10"/>
    </row>
    <row r="1214" spans="1:20" ht="15.75" customHeight="1">
      <c r="A1214" s="10"/>
      <c r="B1214" s="12"/>
      <c r="C1214" s="10"/>
      <c r="D1214" s="10"/>
      <c r="E1214" s="10"/>
      <c r="F1214" s="10"/>
      <c r="G1214" s="10"/>
      <c r="H1214" s="10"/>
      <c r="I1214" s="10"/>
      <c r="J1214" s="10"/>
      <c r="K1214" s="10"/>
      <c r="L1214" s="10"/>
      <c r="M1214" s="10"/>
      <c r="N1214" s="10"/>
      <c r="O1214" s="10"/>
      <c r="P1214" s="10"/>
      <c r="Q1214" s="10">
        <f t="shared" si="1"/>
        <v>0</v>
      </c>
      <c r="R1214" s="10"/>
      <c r="S1214" s="10"/>
      <c r="T1214" s="10"/>
    </row>
    <row r="1215" spans="1:20" ht="15.75" customHeight="1">
      <c r="A1215" s="10"/>
      <c r="B1215" s="12"/>
      <c r="C1215" s="10"/>
      <c r="D1215" s="10"/>
      <c r="E1215" s="10"/>
      <c r="F1215" s="10"/>
      <c r="G1215" s="10"/>
      <c r="H1215" s="10"/>
      <c r="I1215" s="10"/>
      <c r="J1215" s="10"/>
      <c r="K1215" s="10"/>
      <c r="L1215" s="10"/>
      <c r="M1215" s="10"/>
      <c r="N1215" s="10"/>
      <c r="O1215" s="10"/>
      <c r="P1215" s="10"/>
      <c r="Q1215" s="10">
        <f t="shared" si="1"/>
        <v>0</v>
      </c>
      <c r="R1215" s="10"/>
      <c r="S1215" s="10"/>
      <c r="T1215" s="10"/>
    </row>
    <row r="1216" spans="1:20" ht="15.75" customHeight="1">
      <c r="A1216" s="10"/>
      <c r="B1216" s="12"/>
      <c r="C1216" s="10"/>
      <c r="D1216" s="10"/>
      <c r="E1216" s="10"/>
      <c r="F1216" s="10"/>
      <c r="G1216" s="10"/>
      <c r="H1216" s="10"/>
      <c r="I1216" s="10"/>
      <c r="J1216" s="10"/>
      <c r="K1216" s="10"/>
      <c r="L1216" s="10"/>
      <c r="M1216" s="10"/>
      <c r="N1216" s="10"/>
      <c r="O1216" s="10"/>
      <c r="P1216" s="10"/>
      <c r="Q1216" s="10">
        <f t="shared" si="1"/>
        <v>0</v>
      </c>
      <c r="R1216" s="10"/>
      <c r="S1216" s="10"/>
      <c r="T1216" s="10"/>
    </row>
    <row r="1217" spans="1:20" ht="15.75" customHeight="1">
      <c r="A1217" s="10"/>
      <c r="B1217" s="12"/>
      <c r="C1217" s="10"/>
      <c r="D1217" s="10"/>
      <c r="E1217" s="10"/>
      <c r="F1217" s="10"/>
      <c r="G1217" s="10"/>
      <c r="H1217" s="10"/>
      <c r="I1217" s="10"/>
      <c r="J1217" s="10"/>
      <c r="K1217" s="10"/>
      <c r="L1217" s="10"/>
      <c r="M1217" s="10"/>
      <c r="N1217" s="10"/>
      <c r="O1217" s="10"/>
      <c r="P1217" s="10"/>
      <c r="Q1217" s="10">
        <f t="shared" si="1"/>
        <v>0</v>
      </c>
      <c r="R1217" s="10"/>
      <c r="S1217" s="10"/>
      <c r="T1217" s="10"/>
    </row>
    <row r="1218" spans="1:20" ht="15.75" customHeight="1">
      <c r="A1218" s="10"/>
      <c r="B1218" s="12"/>
      <c r="C1218" s="10"/>
      <c r="D1218" s="10"/>
      <c r="E1218" s="10"/>
      <c r="F1218" s="10"/>
      <c r="G1218" s="10"/>
      <c r="H1218" s="10"/>
      <c r="I1218" s="10"/>
      <c r="J1218" s="10"/>
      <c r="K1218" s="10"/>
      <c r="L1218" s="10"/>
      <c r="M1218" s="10"/>
      <c r="N1218" s="10"/>
      <c r="O1218" s="10"/>
      <c r="P1218" s="10"/>
      <c r="Q1218" s="10">
        <f t="shared" si="1"/>
        <v>0</v>
      </c>
      <c r="R1218" s="10"/>
      <c r="S1218" s="10"/>
      <c r="T1218" s="10"/>
    </row>
    <row r="1219" spans="1:20" ht="15.75" customHeight="1">
      <c r="A1219" s="10"/>
      <c r="B1219" s="12"/>
      <c r="C1219" s="10"/>
      <c r="D1219" s="10"/>
      <c r="E1219" s="10"/>
      <c r="F1219" s="10"/>
      <c r="G1219" s="10"/>
      <c r="H1219" s="10"/>
      <c r="I1219" s="10"/>
      <c r="J1219" s="10"/>
      <c r="K1219" s="10"/>
      <c r="L1219" s="10"/>
      <c r="M1219" s="10"/>
      <c r="N1219" s="10"/>
      <c r="O1219" s="10"/>
      <c r="P1219" s="10"/>
      <c r="Q1219" s="10">
        <f t="shared" si="1"/>
        <v>0</v>
      </c>
      <c r="R1219" s="10"/>
      <c r="S1219" s="10"/>
      <c r="T1219" s="10"/>
    </row>
    <row r="1220" spans="1:20" ht="15.75" customHeight="1">
      <c r="A1220" s="10"/>
      <c r="B1220" s="12"/>
      <c r="C1220" s="10"/>
      <c r="D1220" s="10"/>
      <c r="E1220" s="10"/>
      <c r="F1220" s="10"/>
      <c r="G1220" s="10"/>
      <c r="H1220" s="10"/>
      <c r="I1220" s="10"/>
      <c r="J1220" s="10"/>
      <c r="K1220" s="10"/>
      <c r="L1220" s="10"/>
      <c r="M1220" s="10"/>
      <c r="N1220" s="10"/>
      <c r="O1220" s="10"/>
      <c r="P1220" s="10"/>
      <c r="Q1220" s="10">
        <f t="shared" si="1"/>
        <v>0</v>
      </c>
      <c r="R1220" s="10"/>
      <c r="S1220" s="10"/>
      <c r="T1220" s="10"/>
    </row>
    <row r="1221" spans="1:20" ht="15.75" customHeight="1">
      <c r="A1221" s="10"/>
      <c r="B1221" s="12"/>
      <c r="C1221" s="10"/>
      <c r="D1221" s="10"/>
      <c r="E1221" s="10"/>
      <c r="F1221" s="10"/>
      <c r="G1221" s="10"/>
      <c r="H1221" s="10"/>
      <c r="I1221" s="10"/>
      <c r="J1221" s="10"/>
      <c r="K1221" s="10"/>
      <c r="L1221" s="10"/>
      <c r="M1221" s="10"/>
      <c r="N1221" s="10"/>
      <c r="O1221" s="10"/>
      <c r="P1221" s="10"/>
      <c r="Q1221" s="10">
        <f t="shared" si="1"/>
        <v>0</v>
      </c>
      <c r="R1221" s="10"/>
      <c r="S1221" s="10"/>
      <c r="T1221" s="10"/>
    </row>
    <row r="1222" spans="1:20" ht="15.75" customHeight="1">
      <c r="A1222" s="10"/>
      <c r="B1222" s="12"/>
      <c r="C1222" s="10"/>
      <c r="D1222" s="10"/>
      <c r="E1222" s="10"/>
      <c r="F1222" s="10"/>
      <c r="G1222" s="10"/>
      <c r="H1222" s="10"/>
      <c r="I1222" s="10"/>
      <c r="J1222" s="10"/>
      <c r="K1222" s="10"/>
      <c r="L1222" s="10"/>
      <c r="M1222" s="10"/>
      <c r="N1222" s="10"/>
      <c r="O1222" s="10"/>
      <c r="P1222" s="10"/>
      <c r="Q1222" s="10">
        <f t="shared" si="1"/>
        <v>0</v>
      </c>
      <c r="R1222" s="10"/>
      <c r="S1222" s="10"/>
      <c r="T1222" s="10"/>
    </row>
    <row r="1223" spans="1:20" ht="15.75" customHeight="1">
      <c r="A1223" s="10"/>
      <c r="B1223" s="12"/>
      <c r="C1223" s="10"/>
      <c r="D1223" s="10"/>
      <c r="E1223" s="10"/>
      <c r="F1223" s="10"/>
      <c r="G1223" s="10"/>
      <c r="H1223" s="10"/>
      <c r="I1223" s="10"/>
      <c r="J1223" s="10"/>
      <c r="K1223" s="10"/>
      <c r="L1223" s="10"/>
      <c r="M1223" s="10"/>
      <c r="N1223" s="10"/>
      <c r="O1223" s="10"/>
      <c r="P1223" s="10"/>
      <c r="Q1223" s="10">
        <f t="shared" si="1"/>
        <v>0</v>
      </c>
      <c r="R1223" s="10"/>
      <c r="S1223" s="10"/>
      <c r="T1223" s="10"/>
    </row>
    <row r="1224" spans="1:20" ht="15.75" customHeight="1">
      <c r="A1224" s="10"/>
      <c r="B1224" s="12"/>
      <c r="C1224" s="10"/>
      <c r="D1224" s="10"/>
      <c r="E1224" s="10"/>
      <c r="F1224" s="10"/>
      <c r="G1224" s="10"/>
      <c r="H1224" s="10"/>
      <c r="I1224" s="10"/>
      <c r="J1224" s="10"/>
      <c r="K1224" s="10"/>
      <c r="L1224" s="10"/>
      <c r="M1224" s="10"/>
      <c r="N1224" s="10"/>
      <c r="O1224" s="10"/>
      <c r="P1224" s="10"/>
      <c r="Q1224" s="10">
        <f t="shared" si="1"/>
        <v>0</v>
      </c>
      <c r="R1224" s="10"/>
      <c r="S1224" s="10"/>
      <c r="T1224" s="10"/>
    </row>
    <row r="1225" spans="1:20" ht="15.75" customHeight="1">
      <c r="A1225" s="10"/>
      <c r="B1225" s="12"/>
      <c r="C1225" s="10"/>
      <c r="D1225" s="10"/>
      <c r="E1225" s="10"/>
      <c r="F1225" s="10"/>
      <c r="G1225" s="10"/>
      <c r="H1225" s="10"/>
      <c r="I1225" s="10"/>
      <c r="J1225" s="10"/>
      <c r="K1225" s="10"/>
      <c r="L1225" s="10"/>
      <c r="M1225" s="10"/>
      <c r="N1225" s="10"/>
      <c r="O1225" s="10"/>
      <c r="P1225" s="10"/>
      <c r="Q1225" s="10">
        <f t="shared" si="1"/>
        <v>0</v>
      </c>
      <c r="R1225" s="10"/>
      <c r="S1225" s="10"/>
      <c r="T1225" s="10"/>
    </row>
    <row r="1226" spans="1:20" ht="15.75" customHeight="1">
      <c r="A1226" s="10"/>
      <c r="B1226" s="12"/>
      <c r="C1226" s="10"/>
      <c r="D1226" s="10"/>
      <c r="E1226" s="10"/>
      <c r="F1226" s="10"/>
      <c r="G1226" s="10"/>
      <c r="H1226" s="10"/>
      <c r="I1226" s="10"/>
      <c r="J1226" s="10"/>
      <c r="K1226" s="10"/>
      <c r="L1226" s="10"/>
      <c r="M1226" s="10"/>
      <c r="N1226" s="10"/>
      <c r="O1226" s="10"/>
      <c r="P1226" s="10"/>
      <c r="Q1226" s="10">
        <f t="shared" si="1"/>
        <v>0</v>
      </c>
      <c r="R1226" s="10"/>
      <c r="S1226" s="10"/>
      <c r="T1226" s="10"/>
    </row>
    <row r="1227" spans="1:20" ht="15.75" customHeight="1">
      <c r="A1227" s="10"/>
      <c r="B1227" s="12"/>
      <c r="C1227" s="10"/>
      <c r="D1227" s="10"/>
      <c r="E1227" s="10"/>
      <c r="F1227" s="10"/>
      <c r="G1227" s="10"/>
      <c r="H1227" s="10"/>
      <c r="I1227" s="10"/>
      <c r="J1227" s="10"/>
      <c r="K1227" s="10"/>
      <c r="L1227" s="10"/>
      <c r="M1227" s="10"/>
      <c r="N1227" s="10"/>
      <c r="O1227" s="10"/>
      <c r="P1227" s="10"/>
      <c r="Q1227" s="10">
        <f t="shared" si="1"/>
        <v>0</v>
      </c>
      <c r="R1227" s="10"/>
      <c r="S1227" s="10"/>
      <c r="T1227" s="10"/>
    </row>
    <row r="1228" spans="1:20" ht="15.75" customHeight="1">
      <c r="A1228" s="10"/>
      <c r="B1228" s="12"/>
      <c r="C1228" s="10"/>
      <c r="D1228" s="10"/>
      <c r="E1228" s="10"/>
      <c r="F1228" s="10"/>
      <c r="G1228" s="10"/>
      <c r="H1228" s="10"/>
      <c r="I1228" s="10"/>
      <c r="J1228" s="10"/>
      <c r="K1228" s="10"/>
      <c r="L1228" s="10"/>
      <c r="M1228" s="10"/>
      <c r="N1228" s="10"/>
      <c r="O1228" s="10"/>
      <c r="P1228" s="10"/>
      <c r="Q1228" s="10">
        <f t="shared" si="1"/>
        <v>0</v>
      </c>
      <c r="R1228" s="10"/>
      <c r="S1228" s="10"/>
      <c r="T1228" s="10"/>
    </row>
    <row r="1229" spans="1:20" ht="15.75" customHeight="1">
      <c r="A1229" s="10"/>
      <c r="B1229" s="12"/>
      <c r="C1229" s="10"/>
      <c r="D1229" s="10"/>
      <c r="E1229" s="10"/>
      <c r="F1229" s="10"/>
      <c r="G1229" s="10"/>
      <c r="H1229" s="10"/>
      <c r="I1229" s="10"/>
      <c r="J1229" s="10"/>
      <c r="K1229" s="10"/>
      <c r="L1229" s="10"/>
      <c r="M1229" s="10"/>
      <c r="N1229" s="10"/>
      <c r="O1229" s="10"/>
      <c r="P1229" s="10"/>
      <c r="Q1229" s="10">
        <f t="shared" si="1"/>
        <v>0</v>
      </c>
      <c r="R1229" s="10"/>
      <c r="S1229" s="10"/>
      <c r="T1229" s="10"/>
    </row>
    <row r="1230" spans="1:20" ht="15.75" customHeight="1">
      <c r="A1230" s="10"/>
      <c r="B1230" s="12"/>
      <c r="C1230" s="10"/>
      <c r="D1230" s="10"/>
      <c r="E1230" s="10"/>
      <c r="F1230" s="10"/>
      <c r="G1230" s="10"/>
      <c r="H1230" s="10"/>
      <c r="I1230" s="10"/>
      <c r="J1230" s="10"/>
      <c r="K1230" s="10"/>
      <c r="L1230" s="10"/>
      <c r="M1230" s="10"/>
      <c r="N1230" s="10"/>
      <c r="O1230" s="10"/>
      <c r="P1230" s="10"/>
      <c r="Q1230" s="10">
        <f t="shared" si="1"/>
        <v>0</v>
      </c>
      <c r="R1230" s="10"/>
      <c r="S1230" s="10"/>
      <c r="T1230" s="10"/>
    </row>
    <row r="1231" spans="1:20" ht="15.75" customHeight="1">
      <c r="A1231" s="10"/>
      <c r="B1231" s="12"/>
      <c r="C1231" s="10"/>
      <c r="D1231" s="10"/>
      <c r="E1231" s="10"/>
      <c r="F1231" s="10"/>
      <c r="G1231" s="10"/>
      <c r="H1231" s="10"/>
      <c r="I1231" s="10"/>
      <c r="J1231" s="10"/>
      <c r="K1231" s="10"/>
      <c r="L1231" s="10"/>
      <c r="M1231" s="10"/>
      <c r="N1231" s="10"/>
      <c r="O1231" s="10"/>
      <c r="P1231" s="10"/>
      <c r="Q1231" s="10">
        <f t="shared" si="1"/>
        <v>0</v>
      </c>
      <c r="R1231" s="10"/>
      <c r="S1231" s="10"/>
      <c r="T1231" s="10"/>
    </row>
    <row r="1232" spans="1:20" ht="15.75" customHeight="1">
      <c r="A1232" s="10"/>
      <c r="B1232" s="12"/>
      <c r="C1232" s="10"/>
      <c r="D1232" s="10"/>
      <c r="E1232" s="10"/>
      <c r="F1232" s="10"/>
      <c r="G1232" s="10"/>
      <c r="H1232" s="10"/>
      <c r="I1232" s="10"/>
      <c r="J1232" s="10"/>
      <c r="K1232" s="10"/>
      <c r="L1232" s="10"/>
      <c r="M1232" s="10"/>
      <c r="N1232" s="10"/>
      <c r="O1232" s="10"/>
      <c r="P1232" s="10"/>
      <c r="Q1232" s="10">
        <f t="shared" si="1"/>
        <v>0</v>
      </c>
      <c r="R1232" s="10"/>
      <c r="S1232" s="10"/>
      <c r="T1232" s="10"/>
    </row>
    <row r="1233" spans="1:20" ht="15.75" customHeight="1">
      <c r="A1233" s="10"/>
      <c r="B1233" s="12"/>
      <c r="C1233" s="10"/>
      <c r="D1233" s="10"/>
      <c r="E1233" s="10"/>
      <c r="F1233" s="10"/>
      <c r="G1233" s="10"/>
      <c r="H1233" s="10"/>
      <c r="I1233" s="10"/>
      <c r="J1233" s="10"/>
      <c r="K1233" s="10"/>
      <c r="L1233" s="10"/>
      <c r="M1233" s="10"/>
      <c r="N1233" s="10"/>
      <c r="O1233" s="10"/>
      <c r="P1233" s="10"/>
      <c r="Q1233" s="10">
        <f t="shared" si="1"/>
        <v>0</v>
      </c>
      <c r="R1233" s="10"/>
      <c r="S1233" s="10"/>
      <c r="T1233" s="10"/>
    </row>
    <row r="1234" spans="1:20" ht="15.75" customHeight="1">
      <c r="A1234" s="10"/>
      <c r="B1234" s="12"/>
      <c r="C1234" s="10"/>
      <c r="D1234" s="10"/>
      <c r="E1234" s="10"/>
      <c r="F1234" s="10"/>
      <c r="G1234" s="10"/>
      <c r="H1234" s="10"/>
      <c r="I1234" s="10"/>
      <c r="J1234" s="10"/>
      <c r="K1234" s="10"/>
      <c r="L1234" s="10"/>
      <c r="M1234" s="10"/>
      <c r="N1234" s="10"/>
      <c r="O1234" s="10"/>
      <c r="P1234" s="10"/>
      <c r="Q1234" s="10">
        <f t="shared" si="1"/>
        <v>0</v>
      </c>
      <c r="R1234" s="10"/>
      <c r="S1234" s="10"/>
      <c r="T1234" s="10"/>
    </row>
    <row r="1235" spans="1:20" ht="15.75" customHeight="1">
      <c r="A1235" s="10"/>
      <c r="B1235" s="12"/>
      <c r="C1235" s="10"/>
      <c r="D1235" s="10"/>
      <c r="E1235" s="10"/>
      <c r="F1235" s="10"/>
      <c r="G1235" s="10"/>
      <c r="H1235" s="10"/>
      <c r="I1235" s="10"/>
      <c r="J1235" s="10"/>
      <c r="K1235" s="10"/>
      <c r="L1235" s="10"/>
      <c r="M1235" s="10"/>
      <c r="N1235" s="10"/>
      <c r="O1235" s="10"/>
      <c r="P1235" s="10"/>
      <c r="Q1235" s="10">
        <f t="shared" si="1"/>
        <v>0</v>
      </c>
      <c r="R1235" s="10"/>
      <c r="S1235" s="10"/>
      <c r="T1235" s="10"/>
    </row>
    <row r="1236" spans="1:20" ht="15.75" customHeight="1">
      <c r="A1236" s="10"/>
      <c r="B1236" s="12"/>
      <c r="C1236" s="10"/>
      <c r="D1236" s="10"/>
      <c r="E1236" s="10"/>
      <c r="F1236" s="10"/>
      <c r="G1236" s="10"/>
      <c r="H1236" s="10"/>
      <c r="I1236" s="10"/>
      <c r="J1236" s="10"/>
      <c r="K1236" s="10"/>
      <c r="L1236" s="10"/>
      <c r="M1236" s="10"/>
      <c r="N1236" s="10"/>
      <c r="O1236" s="10"/>
      <c r="P1236" s="10"/>
      <c r="Q1236" s="10">
        <f t="shared" si="1"/>
        <v>0</v>
      </c>
      <c r="R1236" s="10"/>
      <c r="S1236" s="10"/>
      <c r="T1236" s="10"/>
    </row>
    <row r="1237" spans="1:20" ht="15.75" customHeight="1">
      <c r="A1237" s="10"/>
      <c r="B1237" s="12"/>
      <c r="C1237" s="10"/>
      <c r="D1237" s="10"/>
      <c r="E1237" s="10"/>
      <c r="F1237" s="10"/>
      <c r="G1237" s="10"/>
      <c r="H1237" s="10"/>
      <c r="I1237" s="10"/>
      <c r="J1237" s="10"/>
      <c r="K1237" s="10"/>
      <c r="L1237" s="10"/>
      <c r="M1237" s="10"/>
      <c r="N1237" s="10"/>
      <c r="O1237" s="10"/>
      <c r="P1237" s="10"/>
      <c r="Q1237" s="10">
        <f t="shared" si="1"/>
        <v>0</v>
      </c>
      <c r="R1237" s="10"/>
      <c r="S1237" s="10"/>
      <c r="T1237" s="10"/>
    </row>
    <row r="1238" spans="1:20" ht="15.75" customHeight="1">
      <c r="A1238" s="10"/>
      <c r="B1238" s="12"/>
      <c r="C1238" s="10"/>
      <c r="D1238" s="10"/>
      <c r="E1238" s="10"/>
      <c r="F1238" s="10"/>
      <c r="G1238" s="10"/>
      <c r="H1238" s="10"/>
      <c r="I1238" s="10"/>
      <c r="J1238" s="10"/>
      <c r="K1238" s="10"/>
      <c r="L1238" s="10"/>
      <c r="M1238" s="10"/>
      <c r="N1238" s="10"/>
      <c r="O1238" s="10"/>
      <c r="P1238" s="10"/>
      <c r="Q1238" s="10">
        <f t="shared" si="1"/>
        <v>0</v>
      </c>
      <c r="R1238" s="10"/>
      <c r="S1238" s="10"/>
      <c r="T1238" s="10"/>
    </row>
    <row r="1239" spans="1:20" ht="15.75" customHeight="1">
      <c r="A1239" s="10"/>
      <c r="B1239" s="12"/>
      <c r="C1239" s="10"/>
      <c r="D1239" s="10"/>
      <c r="E1239" s="10"/>
      <c r="F1239" s="10"/>
      <c r="G1239" s="10"/>
      <c r="H1239" s="10"/>
      <c r="I1239" s="10"/>
      <c r="J1239" s="10"/>
      <c r="K1239" s="10"/>
      <c r="L1239" s="10"/>
      <c r="M1239" s="10"/>
      <c r="N1239" s="10"/>
      <c r="O1239" s="10"/>
      <c r="P1239" s="10"/>
      <c r="Q1239" s="10">
        <f t="shared" si="1"/>
        <v>0</v>
      </c>
      <c r="R1239" s="10"/>
      <c r="S1239" s="10"/>
      <c r="T1239" s="10"/>
    </row>
    <row r="1240" spans="1:20" ht="15.75" customHeight="1">
      <c r="A1240" s="10"/>
      <c r="B1240" s="12"/>
      <c r="C1240" s="10"/>
      <c r="D1240" s="10"/>
      <c r="E1240" s="10"/>
      <c r="F1240" s="10"/>
      <c r="G1240" s="10"/>
      <c r="H1240" s="10"/>
      <c r="I1240" s="10"/>
      <c r="J1240" s="10"/>
      <c r="K1240" s="10"/>
      <c r="L1240" s="10"/>
      <c r="M1240" s="10"/>
      <c r="N1240" s="10"/>
      <c r="O1240" s="10"/>
      <c r="P1240" s="10"/>
      <c r="Q1240" s="10">
        <f t="shared" si="1"/>
        <v>0</v>
      </c>
      <c r="R1240" s="10"/>
      <c r="S1240" s="10"/>
      <c r="T1240" s="10"/>
    </row>
    <row r="1241" spans="1:20" ht="15.75" customHeight="1">
      <c r="A1241" s="10"/>
      <c r="B1241" s="12"/>
      <c r="C1241" s="10"/>
      <c r="D1241" s="10"/>
      <c r="E1241" s="10"/>
      <c r="F1241" s="10"/>
      <c r="G1241" s="10"/>
      <c r="H1241" s="10"/>
      <c r="I1241" s="10"/>
      <c r="J1241" s="10"/>
      <c r="K1241" s="10"/>
      <c r="L1241" s="10"/>
      <c r="M1241" s="10"/>
      <c r="N1241" s="10"/>
      <c r="O1241" s="10"/>
      <c r="P1241" s="10"/>
      <c r="Q1241" s="10">
        <f t="shared" si="1"/>
        <v>0</v>
      </c>
      <c r="R1241" s="10"/>
      <c r="S1241" s="10"/>
      <c r="T1241" s="10"/>
    </row>
    <row r="1242" spans="1:20" ht="15.75" customHeight="1">
      <c r="A1242" s="10"/>
      <c r="B1242" s="12"/>
      <c r="C1242" s="10"/>
      <c r="D1242" s="10"/>
      <c r="E1242" s="10"/>
      <c r="F1242" s="10"/>
      <c r="G1242" s="10"/>
      <c r="H1242" s="10"/>
      <c r="I1242" s="10"/>
      <c r="J1242" s="10"/>
      <c r="K1242" s="10"/>
      <c r="L1242" s="10"/>
      <c r="M1242" s="10"/>
      <c r="N1242" s="10"/>
      <c r="O1242" s="10"/>
      <c r="P1242" s="10"/>
      <c r="Q1242" s="10">
        <f t="shared" si="1"/>
        <v>0</v>
      </c>
      <c r="R1242" s="10"/>
      <c r="S1242" s="10"/>
      <c r="T1242" s="10"/>
    </row>
    <row r="1243" spans="1:20" ht="15.75" customHeight="1">
      <c r="A1243" s="10"/>
      <c r="B1243" s="12"/>
      <c r="C1243" s="10"/>
      <c r="D1243" s="10"/>
      <c r="E1243" s="10"/>
      <c r="F1243" s="10"/>
      <c r="G1243" s="10"/>
      <c r="H1243" s="10"/>
      <c r="I1243" s="10"/>
      <c r="J1243" s="10"/>
      <c r="K1243" s="10"/>
      <c r="L1243" s="10"/>
      <c r="M1243" s="10"/>
      <c r="N1243" s="10"/>
      <c r="O1243" s="10"/>
      <c r="P1243" s="10"/>
      <c r="Q1243" s="10">
        <f t="shared" si="1"/>
        <v>0</v>
      </c>
      <c r="R1243" s="10"/>
      <c r="S1243" s="10"/>
      <c r="T1243" s="10"/>
    </row>
    <row r="1244" spans="1:20" ht="15.75" customHeight="1">
      <c r="A1244" s="10"/>
      <c r="B1244" s="12"/>
      <c r="C1244" s="10"/>
      <c r="D1244" s="10"/>
      <c r="E1244" s="10"/>
      <c r="F1244" s="10"/>
      <c r="G1244" s="10"/>
      <c r="H1244" s="10"/>
      <c r="I1244" s="10"/>
      <c r="J1244" s="10"/>
      <c r="K1244" s="10"/>
      <c r="L1244" s="10"/>
      <c r="M1244" s="10"/>
      <c r="N1244" s="10"/>
      <c r="O1244" s="10"/>
      <c r="P1244" s="10"/>
      <c r="Q1244" s="10">
        <f t="shared" si="1"/>
        <v>0</v>
      </c>
      <c r="R1244" s="10"/>
      <c r="S1244" s="10"/>
      <c r="T1244" s="10"/>
    </row>
    <row r="1245" spans="1:20" ht="15.75" customHeight="1">
      <c r="A1245" s="10"/>
      <c r="B1245" s="12"/>
      <c r="C1245" s="10"/>
      <c r="D1245" s="10"/>
      <c r="E1245" s="10"/>
      <c r="F1245" s="10"/>
      <c r="G1245" s="10"/>
      <c r="H1245" s="10"/>
      <c r="I1245" s="10"/>
      <c r="J1245" s="10"/>
      <c r="K1245" s="10"/>
      <c r="L1245" s="10"/>
      <c r="M1245" s="10"/>
      <c r="N1245" s="10"/>
      <c r="O1245" s="10"/>
      <c r="P1245" s="10"/>
      <c r="Q1245" s="10">
        <f t="shared" si="1"/>
        <v>0</v>
      </c>
      <c r="R1245" s="10"/>
      <c r="S1245" s="10"/>
      <c r="T1245" s="10"/>
    </row>
    <row r="1246" spans="1:20" ht="15.75" customHeight="1">
      <c r="A1246" s="10"/>
      <c r="B1246" s="12"/>
      <c r="C1246" s="10"/>
      <c r="D1246" s="10"/>
      <c r="E1246" s="10"/>
      <c r="F1246" s="10"/>
      <c r="G1246" s="10"/>
      <c r="H1246" s="10"/>
      <c r="I1246" s="10"/>
      <c r="J1246" s="10"/>
      <c r="K1246" s="10"/>
      <c r="L1246" s="10"/>
      <c r="M1246" s="10"/>
      <c r="N1246" s="10"/>
      <c r="O1246" s="10"/>
      <c r="P1246" s="10"/>
      <c r="Q1246" s="10">
        <f t="shared" si="1"/>
        <v>0</v>
      </c>
      <c r="R1246" s="10"/>
      <c r="S1246" s="10"/>
      <c r="T1246" s="10"/>
    </row>
    <row r="1247" spans="1:20" ht="15.75" customHeight="1">
      <c r="A1247" s="10"/>
      <c r="B1247" s="12"/>
      <c r="C1247" s="10"/>
      <c r="D1247" s="10"/>
      <c r="E1247" s="10"/>
      <c r="F1247" s="10"/>
      <c r="G1247" s="10"/>
      <c r="H1247" s="10"/>
      <c r="I1247" s="10"/>
      <c r="J1247" s="10"/>
      <c r="K1247" s="10"/>
      <c r="L1247" s="10"/>
      <c r="M1247" s="10"/>
      <c r="N1247" s="10"/>
      <c r="O1247" s="10"/>
      <c r="P1247" s="10"/>
      <c r="Q1247" s="10">
        <f t="shared" si="1"/>
        <v>0</v>
      </c>
      <c r="R1247" s="10"/>
      <c r="S1247" s="10"/>
      <c r="T1247" s="10"/>
    </row>
    <row r="1248" spans="1:20" ht="15.75" customHeight="1">
      <c r="A1248" s="10"/>
      <c r="B1248" s="12"/>
      <c r="C1248" s="10"/>
      <c r="D1248" s="10"/>
      <c r="E1248" s="10"/>
      <c r="F1248" s="10"/>
      <c r="G1248" s="10"/>
      <c r="H1248" s="10"/>
      <c r="I1248" s="10"/>
      <c r="J1248" s="10"/>
      <c r="K1248" s="10"/>
      <c r="L1248" s="10"/>
      <c r="M1248" s="10"/>
      <c r="N1248" s="10"/>
      <c r="O1248" s="10"/>
      <c r="P1248" s="10"/>
      <c r="Q1248" s="10">
        <f t="shared" si="1"/>
        <v>0</v>
      </c>
      <c r="R1248" s="10"/>
      <c r="S1248" s="10"/>
      <c r="T1248" s="10"/>
    </row>
    <row r="1249" spans="1:20" ht="15.75" customHeight="1">
      <c r="A1249" s="10"/>
      <c r="B1249" s="12"/>
      <c r="C1249" s="10"/>
      <c r="D1249" s="10"/>
      <c r="E1249" s="10"/>
      <c r="F1249" s="10"/>
      <c r="G1249" s="10"/>
      <c r="H1249" s="10"/>
      <c r="I1249" s="10"/>
      <c r="J1249" s="10"/>
      <c r="K1249" s="10"/>
      <c r="L1249" s="10"/>
      <c r="M1249" s="10"/>
      <c r="N1249" s="10"/>
      <c r="O1249" s="10"/>
      <c r="P1249" s="10"/>
      <c r="Q1249" s="10">
        <f t="shared" si="1"/>
        <v>0</v>
      </c>
      <c r="R1249" s="10"/>
      <c r="S1249" s="10"/>
      <c r="T1249" s="10"/>
    </row>
    <row r="1250" spans="1:20" ht="15.75" customHeight="1">
      <c r="A1250" s="10"/>
      <c r="B1250" s="12"/>
      <c r="C1250" s="10"/>
      <c r="D1250" s="10"/>
      <c r="E1250" s="10"/>
      <c r="F1250" s="10"/>
      <c r="G1250" s="10"/>
      <c r="H1250" s="10"/>
      <c r="I1250" s="10"/>
      <c r="J1250" s="10"/>
      <c r="K1250" s="10"/>
      <c r="L1250" s="10"/>
      <c r="M1250" s="10"/>
      <c r="N1250" s="10"/>
      <c r="O1250" s="10"/>
      <c r="P1250" s="10"/>
      <c r="Q1250" s="10">
        <f t="shared" si="1"/>
        <v>0</v>
      </c>
      <c r="R1250" s="10"/>
      <c r="S1250" s="10"/>
      <c r="T1250" s="10"/>
    </row>
    <row r="1251" spans="1:20" ht="15.75" customHeight="1">
      <c r="A1251" s="10"/>
      <c r="B1251" s="12"/>
      <c r="C1251" s="10"/>
      <c r="D1251" s="10"/>
      <c r="E1251" s="10"/>
      <c r="F1251" s="10"/>
      <c r="G1251" s="10"/>
      <c r="H1251" s="10"/>
      <c r="I1251" s="10"/>
      <c r="J1251" s="10"/>
      <c r="K1251" s="10"/>
      <c r="L1251" s="10"/>
      <c r="M1251" s="10"/>
      <c r="N1251" s="10"/>
      <c r="O1251" s="10"/>
      <c r="P1251" s="10"/>
      <c r="Q1251" s="10">
        <f t="shared" si="1"/>
        <v>0</v>
      </c>
      <c r="R1251" s="10"/>
      <c r="S1251" s="10"/>
      <c r="T1251" s="10"/>
    </row>
    <row r="1252" spans="1:20" ht="15.75" customHeight="1">
      <c r="A1252" s="10"/>
      <c r="B1252" s="12"/>
      <c r="C1252" s="10"/>
      <c r="D1252" s="10"/>
      <c r="E1252" s="10"/>
      <c r="F1252" s="10"/>
      <c r="G1252" s="10"/>
      <c r="H1252" s="10"/>
      <c r="I1252" s="10"/>
      <c r="J1252" s="10"/>
      <c r="K1252" s="10"/>
      <c r="L1252" s="10"/>
      <c r="M1252" s="10"/>
      <c r="N1252" s="10"/>
      <c r="O1252" s="10"/>
      <c r="P1252" s="10"/>
      <c r="Q1252" s="10">
        <f t="shared" si="1"/>
        <v>0</v>
      </c>
      <c r="R1252" s="10"/>
      <c r="S1252" s="10"/>
      <c r="T1252" s="10"/>
    </row>
    <row r="1253" spans="1:20" ht="15.75" customHeight="1">
      <c r="A1253" s="10"/>
      <c r="B1253" s="12"/>
      <c r="C1253" s="10"/>
      <c r="D1253" s="10"/>
      <c r="E1253" s="10"/>
      <c r="F1253" s="10"/>
      <c r="G1253" s="10"/>
      <c r="H1253" s="10"/>
      <c r="I1253" s="10"/>
      <c r="J1253" s="10"/>
      <c r="K1253" s="10"/>
      <c r="L1253" s="10"/>
      <c r="M1253" s="10"/>
      <c r="N1253" s="10"/>
      <c r="O1253" s="10"/>
      <c r="P1253" s="10"/>
      <c r="Q1253" s="10">
        <f t="shared" si="1"/>
        <v>0</v>
      </c>
      <c r="R1253" s="10"/>
      <c r="S1253" s="10"/>
      <c r="T1253" s="10"/>
    </row>
    <row r="1254" spans="1:20" ht="15.75" customHeight="1">
      <c r="A1254" s="10"/>
      <c r="B1254" s="12"/>
      <c r="C1254" s="10"/>
      <c r="D1254" s="10"/>
      <c r="E1254" s="10"/>
      <c r="F1254" s="10"/>
      <c r="G1254" s="10"/>
      <c r="H1254" s="10"/>
      <c r="I1254" s="10"/>
      <c r="J1254" s="10"/>
      <c r="K1254" s="10"/>
      <c r="L1254" s="10"/>
      <c r="M1254" s="10"/>
      <c r="N1254" s="10"/>
      <c r="O1254" s="10"/>
      <c r="P1254" s="10"/>
      <c r="Q1254" s="10">
        <f t="shared" si="1"/>
        <v>0</v>
      </c>
      <c r="R1254" s="10"/>
      <c r="S1254" s="10"/>
      <c r="T1254" s="10"/>
    </row>
    <row r="1255" spans="1:20" ht="15.75" customHeight="1">
      <c r="A1255" s="10"/>
      <c r="B1255" s="12"/>
      <c r="C1255" s="10"/>
      <c r="D1255" s="10"/>
      <c r="E1255" s="10"/>
      <c r="F1255" s="10"/>
      <c r="G1255" s="10"/>
      <c r="H1255" s="10"/>
      <c r="I1255" s="10"/>
      <c r="J1255" s="10"/>
      <c r="K1255" s="10"/>
      <c r="L1255" s="10"/>
      <c r="M1255" s="10"/>
      <c r="N1255" s="10"/>
      <c r="O1255" s="10"/>
      <c r="P1255" s="10"/>
      <c r="Q1255" s="10">
        <f t="shared" si="1"/>
        <v>0</v>
      </c>
      <c r="R1255" s="10"/>
      <c r="S1255" s="10"/>
      <c r="T1255" s="10"/>
    </row>
    <row r="1256" spans="1:20" ht="15.75" customHeight="1">
      <c r="A1256" s="10"/>
      <c r="B1256" s="12"/>
      <c r="C1256" s="10"/>
      <c r="D1256" s="10"/>
      <c r="E1256" s="10"/>
      <c r="F1256" s="10"/>
      <c r="G1256" s="10"/>
      <c r="H1256" s="10"/>
      <c r="I1256" s="10"/>
      <c r="J1256" s="10"/>
      <c r="K1256" s="10"/>
      <c r="L1256" s="10"/>
      <c r="M1256" s="10"/>
      <c r="N1256" s="10"/>
      <c r="O1256" s="10"/>
      <c r="P1256" s="10"/>
      <c r="Q1256" s="10">
        <f t="shared" si="1"/>
        <v>0</v>
      </c>
      <c r="R1256" s="10"/>
      <c r="S1256" s="10"/>
      <c r="T1256" s="10"/>
    </row>
    <row r="1257" spans="1:20" ht="15.75" customHeight="1">
      <c r="A1257" s="10"/>
      <c r="B1257" s="12"/>
      <c r="C1257" s="10"/>
      <c r="D1257" s="10"/>
      <c r="E1257" s="10"/>
      <c r="F1257" s="10"/>
      <c r="G1257" s="10"/>
      <c r="H1257" s="10"/>
      <c r="I1257" s="10"/>
      <c r="J1257" s="10"/>
      <c r="K1257" s="10"/>
      <c r="L1257" s="10"/>
      <c r="M1257" s="10"/>
      <c r="N1257" s="10"/>
      <c r="O1257" s="10"/>
      <c r="P1257" s="10"/>
      <c r="Q1257" s="10">
        <f t="shared" si="1"/>
        <v>0</v>
      </c>
      <c r="R1257" s="10"/>
      <c r="S1257" s="10"/>
      <c r="T1257" s="10"/>
    </row>
    <row r="1258" spans="1:20" ht="15.75" customHeight="1">
      <c r="A1258" s="10"/>
      <c r="B1258" s="12"/>
      <c r="C1258" s="10"/>
      <c r="D1258" s="10"/>
      <c r="E1258" s="10"/>
      <c r="F1258" s="10"/>
      <c r="G1258" s="10"/>
      <c r="H1258" s="10"/>
      <c r="I1258" s="10"/>
      <c r="J1258" s="10"/>
      <c r="K1258" s="10"/>
      <c r="L1258" s="10"/>
      <c r="M1258" s="10"/>
      <c r="N1258" s="10"/>
      <c r="O1258" s="10"/>
      <c r="P1258" s="10"/>
      <c r="Q1258" s="10">
        <f t="shared" si="1"/>
        <v>0</v>
      </c>
      <c r="R1258" s="10"/>
      <c r="S1258" s="10"/>
      <c r="T1258" s="10"/>
    </row>
    <row r="1259" spans="1:20" ht="15.75" customHeight="1">
      <c r="A1259" s="10"/>
      <c r="B1259" s="12"/>
      <c r="C1259" s="10"/>
      <c r="D1259" s="10"/>
      <c r="E1259" s="10"/>
      <c r="F1259" s="10"/>
      <c r="G1259" s="10"/>
      <c r="H1259" s="10"/>
      <c r="I1259" s="10"/>
      <c r="J1259" s="10"/>
      <c r="K1259" s="10"/>
      <c r="L1259" s="10"/>
      <c r="M1259" s="10"/>
      <c r="N1259" s="10"/>
      <c r="O1259" s="10"/>
      <c r="P1259" s="10"/>
      <c r="Q1259" s="10">
        <f t="shared" si="1"/>
        <v>0</v>
      </c>
      <c r="R1259" s="10"/>
      <c r="S1259" s="10"/>
      <c r="T1259" s="10"/>
    </row>
    <row r="1260" spans="1:20" ht="15.75" customHeight="1">
      <c r="A1260" s="10"/>
      <c r="B1260" s="12"/>
      <c r="C1260" s="10"/>
      <c r="D1260" s="10"/>
      <c r="E1260" s="10"/>
      <c r="F1260" s="10"/>
      <c r="G1260" s="10"/>
      <c r="H1260" s="10"/>
      <c r="I1260" s="10"/>
      <c r="J1260" s="10"/>
      <c r="K1260" s="10"/>
      <c r="L1260" s="10"/>
      <c r="M1260" s="10"/>
      <c r="N1260" s="10"/>
      <c r="O1260" s="10"/>
      <c r="P1260" s="10"/>
      <c r="Q1260" s="10">
        <f t="shared" si="1"/>
        <v>0</v>
      </c>
      <c r="R1260" s="10"/>
      <c r="S1260" s="10"/>
      <c r="T1260" s="10"/>
    </row>
    <row r="1261" spans="1:20" ht="15.75" customHeight="1">
      <c r="A1261" s="10"/>
      <c r="B1261" s="12"/>
      <c r="C1261" s="10"/>
      <c r="D1261" s="10"/>
      <c r="E1261" s="10"/>
      <c r="F1261" s="10"/>
      <c r="G1261" s="10"/>
      <c r="H1261" s="10"/>
      <c r="I1261" s="10"/>
      <c r="J1261" s="10"/>
      <c r="K1261" s="10"/>
      <c r="L1261" s="10"/>
      <c r="M1261" s="10"/>
      <c r="N1261" s="10"/>
      <c r="O1261" s="10"/>
      <c r="P1261" s="10"/>
      <c r="Q1261" s="10">
        <f t="shared" si="1"/>
        <v>0</v>
      </c>
      <c r="R1261" s="10"/>
      <c r="S1261" s="10"/>
      <c r="T1261" s="10"/>
    </row>
    <row r="1262" spans="1:20" ht="15.75" customHeight="1">
      <c r="A1262" s="10"/>
      <c r="B1262" s="12"/>
      <c r="C1262" s="10"/>
      <c r="D1262" s="10"/>
      <c r="E1262" s="10"/>
      <c r="F1262" s="10"/>
      <c r="G1262" s="10"/>
      <c r="H1262" s="10"/>
      <c r="I1262" s="10"/>
      <c r="J1262" s="10"/>
      <c r="K1262" s="10"/>
      <c r="L1262" s="10"/>
      <c r="M1262" s="10"/>
      <c r="N1262" s="10"/>
      <c r="O1262" s="10"/>
      <c r="P1262" s="10"/>
      <c r="Q1262" s="10">
        <f t="shared" si="1"/>
        <v>0</v>
      </c>
      <c r="R1262" s="10"/>
      <c r="S1262" s="10"/>
      <c r="T1262" s="10"/>
    </row>
    <row r="1263" spans="1:20" ht="15.75" customHeight="1">
      <c r="A1263" s="10"/>
      <c r="B1263" s="12"/>
      <c r="C1263" s="10"/>
      <c r="D1263" s="10"/>
      <c r="E1263" s="10"/>
      <c r="F1263" s="10"/>
      <c r="G1263" s="10"/>
      <c r="H1263" s="10"/>
      <c r="I1263" s="10"/>
      <c r="J1263" s="10"/>
      <c r="K1263" s="10"/>
      <c r="L1263" s="10"/>
      <c r="M1263" s="10"/>
      <c r="N1263" s="10"/>
      <c r="O1263" s="10"/>
      <c r="P1263" s="10"/>
      <c r="Q1263" s="10">
        <f t="shared" si="1"/>
        <v>0</v>
      </c>
      <c r="R1263" s="10"/>
      <c r="S1263" s="10"/>
      <c r="T1263" s="10"/>
    </row>
    <row r="1264" spans="1:20" ht="15.75" customHeight="1">
      <c r="A1264" s="10"/>
      <c r="B1264" s="12"/>
      <c r="C1264" s="10"/>
      <c r="D1264" s="10"/>
      <c r="E1264" s="10"/>
      <c r="F1264" s="10"/>
      <c r="G1264" s="10"/>
      <c r="H1264" s="10"/>
      <c r="I1264" s="10"/>
      <c r="J1264" s="10"/>
      <c r="K1264" s="10"/>
      <c r="L1264" s="10"/>
      <c r="M1264" s="10"/>
      <c r="N1264" s="10"/>
      <c r="O1264" s="10"/>
      <c r="P1264" s="10"/>
      <c r="Q1264" s="10">
        <f t="shared" si="1"/>
        <v>0</v>
      </c>
      <c r="R1264" s="10"/>
      <c r="S1264" s="10"/>
      <c r="T1264" s="10"/>
    </row>
    <row r="1265" spans="1:20" ht="15.75" customHeight="1">
      <c r="A1265" s="10"/>
      <c r="B1265" s="12"/>
      <c r="C1265" s="10"/>
      <c r="D1265" s="10"/>
      <c r="E1265" s="10"/>
      <c r="F1265" s="10"/>
      <c r="G1265" s="10"/>
      <c r="H1265" s="10"/>
      <c r="I1265" s="10"/>
      <c r="J1265" s="10"/>
      <c r="K1265" s="10"/>
      <c r="L1265" s="10"/>
      <c r="M1265" s="10"/>
      <c r="N1265" s="10"/>
      <c r="O1265" s="10"/>
      <c r="P1265" s="10"/>
      <c r="Q1265" s="10">
        <f t="shared" si="1"/>
        <v>0</v>
      </c>
      <c r="R1265" s="10"/>
      <c r="S1265" s="10"/>
      <c r="T1265" s="10"/>
    </row>
    <row r="1266" spans="1:20" ht="15.75" customHeight="1">
      <c r="A1266" s="10"/>
      <c r="B1266" s="12"/>
      <c r="C1266" s="10"/>
      <c r="D1266" s="10"/>
      <c r="E1266" s="10"/>
      <c r="F1266" s="10"/>
      <c r="G1266" s="10"/>
      <c r="H1266" s="10"/>
      <c r="I1266" s="10"/>
      <c r="J1266" s="10"/>
      <c r="K1266" s="10"/>
      <c r="L1266" s="10"/>
      <c r="M1266" s="10"/>
      <c r="N1266" s="10"/>
      <c r="O1266" s="10"/>
      <c r="P1266" s="10"/>
      <c r="Q1266" s="10">
        <f t="shared" si="1"/>
        <v>0</v>
      </c>
      <c r="R1266" s="10"/>
      <c r="S1266" s="10"/>
      <c r="T1266" s="10"/>
    </row>
    <row r="1267" spans="1:20" ht="15.75" customHeight="1">
      <c r="A1267" s="10"/>
      <c r="B1267" s="12"/>
      <c r="C1267" s="10"/>
      <c r="D1267" s="10"/>
      <c r="E1267" s="10"/>
      <c r="F1267" s="10"/>
      <c r="G1267" s="10"/>
      <c r="H1267" s="10"/>
      <c r="I1267" s="10"/>
      <c r="J1267" s="10"/>
      <c r="K1267" s="10"/>
      <c r="L1267" s="10"/>
      <c r="M1267" s="10"/>
      <c r="N1267" s="10"/>
      <c r="O1267" s="10"/>
      <c r="P1267" s="10"/>
      <c r="Q1267" s="10">
        <f t="shared" si="1"/>
        <v>0</v>
      </c>
      <c r="R1267" s="10"/>
      <c r="S1267" s="10"/>
      <c r="T1267" s="10"/>
    </row>
    <row r="1268" spans="1:20" ht="15.75" customHeight="1">
      <c r="A1268" s="10"/>
      <c r="B1268" s="12"/>
      <c r="C1268" s="10"/>
      <c r="D1268" s="10"/>
      <c r="E1268" s="10"/>
      <c r="F1268" s="10"/>
      <c r="G1268" s="10"/>
      <c r="H1268" s="10"/>
      <c r="I1268" s="10"/>
      <c r="J1268" s="10"/>
      <c r="K1268" s="10"/>
      <c r="L1268" s="10"/>
      <c r="M1268" s="10"/>
      <c r="N1268" s="10"/>
      <c r="O1268" s="10"/>
      <c r="P1268" s="10"/>
      <c r="Q1268" s="10">
        <f t="shared" si="1"/>
        <v>0</v>
      </c>
      <c r="R1268" s="10"/>
      <c r="S1268" s="10"/>
      <c r="T1268" s="10"/>
    </row>
    <row r="1269" spans="1:20" ht="15.75" customHeight="1">
      <c r="A1269" s="10"/>
      <c r="B1269" s="12"/>
      <c r="C1269" s="10"/>
      <c r="D1269" s="10"/>
      <c r="E1269" s="10"/>
      <c r="F1269" s="10"/>
      <c r="G1269" s="10"/>
      <c r="H1269" s="10"/>
      <c r="I1269" s="10"/>
      <c r="J1269" s="10"/>
      <c r="K1269" s="10"/>
      <c r="L1269" s="10"/>
      <c r="M1269" s="10"/>
      <c r="N1269" s="10"/>
      <c r="O1269" s="10"/>
      <c r="P1269" s="10"/>
      <c r="Q1269" s="10">
        <f t="shared" si="1"/>
        <v>0</v>
      </c>
      <c r="R1269" s="10"/>
      <c r="S1269" s="10"/>
      <c r="T1269" s="10"/>
    </row>
    <row r="1270" spans="1:20" ht="15.75" customHeight="1">
      <c r="A1270" s="10"/>
      <c r="B1270" s="12"/>
      <c r="C1270" s="10"/>
      <c r="D1270" s="10"/>
      <c r="E1270" s="10"/>
      <c r="F1270" s="10"/>
      <c r="G1270" s="10"/>
      <c r="H1270" s="10"/>
      <c r="I1270" s="10"/>
      <c r="J1270" s="10"/>
      <c r="K1270" s="10"/>
      <c r="L1270" s="10"/>
      <c r="M1270" s="10"/>
      <c r="N1270" s="10"/>
      <c r="O1270" s="10"/>
      <c r="P1270" s="10"/>
      <c r="Q1270" s="10">
        <f t="shared" si="1"/>
        <v>0</v>
      </c>
      <c r="R1270" s="10"/>
      <c r="S1270" s="10"/>
      <c r="T1270" s="10"/>
    </row>
    <row r="1271" spans="1:20" ht="15.75" customHeight="1">
      <c r="A1271" s="10"/>
      <c r="B1271" s="12"/>
      <c r="C1271" s="10"/>
      <c r="D1271" s="10"/>
      <c r="E1271" s="10"/>
      <c r="F1271" s="10"/>
      <c r="G1271" s="10"/>
      <c r="H1271" s="10"/>
      <c r="I1271" s="10"/>
      <c r="J1271" s="10"/>
      <c r="K1271" s="10"/>
      <c r="L1271" s="10"/>
      <c r="M1271" s="10"/>
      <c r="N1271" s="10"/>
      <c r="O1271" s="10"/>
      <c r="P1271" s="10"/>
      <c r="Q1271" s="10">
        <f t="shared" si="1"/>
        <v>0</v>
      </c>
      <c r="R1271" s="10"/>
      <c r="S1271" s="10"/>
      <c r="T1271" s="10"/>
    </row>
    <row r="1272" spans="1:20" ht="15.75" customHeight="1">
      <c r="A1272" s="10"/>
      <c r="B1272" s="12"/>
      <c r="C1272" s="10"/>
      <c r="D1272" s="10"/>
      <c r="E1272" s="10"/>
      <c r="F1272" s="10"/>
      <c r="G1272" s="10"/>
      <c r="H1272" s="10"/>
      <c r="I1272" s="10"/>
      <c r="J1272" s="10"/>
      <c r="K1272" s="10"/>
      <c r="L1272" s="10"/>
      <c r="M1272" s="10"/>
      <c r="N1272" s="10"/>
      <c r="O1272" s="10"/>
      <c r="P1272" s="10"/>
      <c r="Q1272" s="10">
        <f t="shared" si="1"/>
        <v>0</v>
      </c>
      <c r="R1272" s="10"/>
      <c r="S1272" s="10"/>
      <c r="T1272" s="10"/>
    </row>
    <row r="1273" spans="1:20" ht="15.75" customHeight="1">
      <c r="A1273" s="10"/>
      <c r="B1273" s="12"/>
      <c r="C1273" s="10"/>
      <c r="D1273" s="10"/>
      <c r="E1273" s="10"/>
      <c r="F1273" s="10"/>
      <c r="G1273" s="10"/>
      <c r="H1273" s="10"/>
      <c r="I1273" s="10"/>
      <c r="J1273" s="10"/>
      <c r="K1273" s="10"/>
      <c r="L1273" s="10"/>
      <c r="M1273" s="10"/>
      <c r="N1273" s="10"/>
      <c r="O1273" s="10"/>
      <c r="P1273" s="10"/>
      <c r="Q1273" s="10">
        <f t="shared" si="1"/>
        <v>0</v>
      </c>
      <c r="R1273" s="10"/>
      <c r="S1273" s="10"/>
      <c r="T1273" s="10"/>
    </row>
    <row r="1274" spans="1:20" ht="15.75" customHeight="1">
      <c r="A1274" s="10"/>
      <c r="B1274" s="12"/>
      <c r="C1274" s="10"/>
      <c r="D1274" s="10"/>
      <c r="E1274" s="10"/>
      <c r="F1274" s="10"/>
      <c r="G1274" s="10"/>
      <c r="H1274" s="10"/>
      <c r="I1274" s="10"/>
      <c r="J1274" s="10"/>
      <c r="K1274" s="10"/>
      <c r="L1274" s="10"/>
      <c r="M1274" s="10"/>
      <c r="N1274" s="10"/>
      <c r="O1274" s="10"/>
      <c r="P1274" s="10"/>
      <c r="Q1274" s="10">
        <f t="shared" si="1"/>
        <v>0</v>
      </c>
      <c r="R1274" s="10"/>
      <c r="S1274" s="10"/>
      <c r="T1274" s="10"/>
    </row>
    <row r="1275" spans="1:20" ht="15.75" customHeight="1">
      <c r="A1275" s="10"/>
      <c r="B1275" s="12"/>
      <c r="C1275" s="10"/>
      <c r="D1275" s="10"/>
      <c r="E1275" s="10"/>
      <c r="F1275" s="10"/>
      <c r="G1275" s="10"/>
      <c r="H1275" s="10"/>
      <c r="I1275" s="10"/>
      <c r="J1275" s="10"/>
      <c r="K1275" s="10"/>
      <c r="L1275" s="10"/>
      <c r="M1275" s="10"/>
      <c r="N1275" s="10"/>
      <c r="O1275" s="10"/>
      <c r="P1275" s="10"/>
      <c r="Q1275" s="10">
        <f t="shared" si="1"/>
        <v>0</v>
      </c>
      <c r="R1275" s="10"/>
      <c r="S1275" s="10"/>
      <c r="T1275" s="10"/>
    </row>
    <row r="1276" spans="1:20" ht="15.75" customHeight="1">
      <c r="A1276" s="10"/>
      <c r="B1276" s="12"/>
      <c r="C1276" s="10"/>
      <c r="D1276" s="10"/>
      <c r="E1276" s="10"/>
      <c r="F1276" s="10"/>
      <c r="G1276" s="10"/>
      <c r="H1276" s="10"/>
      <c r="I1276" s="10"/>
      <c r="J1276" s="10"/>
      <c r="K1276" s="10"/>
      <c r="L1276" s="10"/>
      <c r="M1276" s="10"/>
      <c r="N1276" s="10"/>
      <c r="O1276" s="10"/>
      <c r="P1276" s="10"/>
      <c r="Q1276" s="10">
        <f t="shared" si="1"/>
        <v>0</v>
      </c>
      <c r="R1276" s="10"/>
      <c r="S1276" s="10"/>
      <c r="T1276" s="10"/>
    </row>
    <row r="1277" spans="1:20" ht="15.75" customHeight="1">
      <c r="A1277" s="10"/>
      <c r="B1277" s="12"/>
      <c r="C1277" s="10"/>
      <c r="D1277" s="10"/>
      <c r="E1277" s="10"/>
      <c r="F1277" s="10"/>
      <c r="G1277" s="10"/>
      <c r="H1277" s="10"/>
      <c r="I1277" s="10"/>
      <c r="J1277" s="10"/>
      <c r="K1277" s="10"/>
      <c r="L1277" s="10"/>
      <c r="M1277" s="10"/>
      <c r="N1277" s="10"/>
      <c r="O1277" s="10"/>
      <c r="P1277" s="10"/>
      <c r="Q1277" s="10">
        <f t="shared" si="1"/>
        <v>0</v>
      </c>
      <c r="R1277" s="10"/>
      <c r="S1277" s="10"/>
      <c r="T1277" s="10"/>
    </row>
    <row r="1278" spans="1:20" ht="15.75" customHeight="1">
      <c r="A1278" s="10"/>
      <c r="B1278" s="12"/>
      <c r="C1278" s="10"/>
      <c r="D1278" s="10"/>
      <c r="E1278" s="10"/>
      <c r="F1278" s="10"/>
      <c r="G1278" s="10"/>
      <c r="H1278" s="10"/>
      <c r="I1278" s="10"/>
      <c r="J1278" s="10"/>
      <c r="K1278" s="10"/>
      <c r="L1278" s="10"/>
      <c r="M1278" s="10"/>
      <c r="N1278" s="10"/>
      <c r="O1278" s="10"/>
      <c r="P1278" s="10"/>
      <c r="Q1278" s="10">
        <f t="shared" si="1"/>
        <v>0</v>
      </c>
      <c r="R1278" s="10"/>
      <c r="S1278" s="10"/>
      <c r="T1278" s="10"/>
    </row>
    <row r="1279" spans="1:20" ht="15.75" customHeight="1">
      <c r="A1279" s="10"/>
      <c r="B1279" s="12"/>
      <c r="C1279" s="10"/>
      <c r="D1279" s="10"/>
      <c r="E1279" s="10"/>
      <c r="F1279" s="10"/>
      <c r="G1279" s="10"/>
      <c r="H1279" s="10"/>
      <c r="I1279" s="10"/>
      <c r="J1279" s="10"/>
      <c r="K1279" s="10"/>
      <c r="L1279" s="10"/>
      <c r="M1279" s="10"/>
      <c r="N1279" s="10"/>
      <c r="O1279" s="10"/>
      <c r="P1279" s="10"/>
      <c r="Q1279" s="10">
        <f t="shared" si="1"/>
        <v>0</v>
      </c>
      <c r="R1279" s="10"/>
      <c r="S1279" s="10"/>
      <c r="T1279" s="10"/>
    </row>
    <row r="1280" spans="1:20" ht="15.75" customHeight="1">
      <c r="A1280" s="10"/>
      <c r="B1280" s="12"/>
      <c r="C1280" s="10"/>
      <c r="D1280" s="10"/>
      <c r="E1280" s="10"/>
      <c r="F1280" s="10"/>
      <c r="G1280" s="10"/>
      <c r="H1280" s="10"/>
      <c r="I1280" s="10"/>
      <c r="J1280" s="10"/>
      <c r="K1280" s="10"/>
      <c r="L1280" s="10"/>
      <c r="M1280" s="10"/>
      <c r="N1280" s="10"/>
      <c r="O1280" s="10"/>
      <c r="P1280" s="10"/>
      <c r="Q1280" s="10">
        <f t="shared" si="1"/>
        <v>0</v>
      </c>
      <c r="R1280" s="10"/>
      <c r="S1280" s="10"/>
      <c r="T1280" s="10"/>
    </row>
    <row r="1281" spans="1:20" ht="15.75" customHeight="1">
      <c r="A1281" s="10"/>
      <c r="B1281" s="12"/>
      <c r="C1281" s="10"/>
      <c r="D1281" s="10"/>
      <c r="E1281" s="10"/>
      <c r="F1281" s="10"/>
      <c r="G1281" s="10"/>
      <c r="H1281" s="10"/>
      <c r="I1281" s="10"/>
      <c r="J1281" s="10"/>
      <c r="K1281" s="10"/>
      <c r="L1281" s="10"/>
      <c r="M1281" s="10"/>
      <c r="N1281" s="10"/>
      <c r="O1281" s="10"/>
      <c r="P1281" s="10"/>
      <c r="Q1281" s="10">
        <f t="shared" si="1"/>
        <v>0</v>
      </c>
      <c r="R1281" s="10"/>
      <c r="S1281" s="10"/>
      <c r="T1281" s="10"/>
    </row>
    <row r="1282" spans="1:20" ht="15.75" customHeight="1">
      <c r="A1282" s="10"/>
      <c r="B1282" s="12"/>
      <c r="C1282" s="10"/>
      <c r="D1282" s="10"/>
      <c r="E1282" s="10"/>
      <c r="F1282" s="10"/>
      <c r="G1282" s="10"/>
      <c r="H1282" s="10"/>
      <c r="I1282" s="10"/>
      <c r="J1282" s="10"/>
      <c r="K1282" s="10"/>
      <c r="L1282" s="10"/>
      <c r="M1282" s="10"/>
      <c r="N1282" s="10"/>
      <c r="O1282" s="10"/>
      <c r="P1282" s="10"/>
      <c r="Q1282" s="10">
        <f t="shared" si="1"/>
        <v>0</v>
      </c>
      <c r="R1282" s="10"/>
      <c r="S1282" s="10"/>
      <c r="T1282" s="10"/>
    </row>
    <row r="1283" spans="1:20" ht="15.75" customHeight="1">
      <c r="A1283" s="10"/>
      <c r="B1283" s="12"/>
      <c r="C1283" s="10"/>
      <c r="D1283" s="10"/>
      <c r="E1283" s="10"/>
      <c r="F1283" s="10"/>
      <c r="G1283" s="10"/>
      <c r="H1283" s="10"/>
      <c r="I1283" s="10"/>
      <c r="J1283" s="10"/>
      <c r="K1283" s="10"/>
      <c r="L1283" s="10"/>
      <c r="M1283" s="10"/>
      <c r="N1283" s="10"/>
      <c r="O1283" s="10"/>
      <c r="P1283" s="10"/>
      <c r="Q1283" s="10">
        <f t="shared" si="1"/>
        <v>0</v>
      </c>
      <c r="R1283" s="10"/>
      <c r="S1283" s="10"/>
      <c r="T1283" s="10"/>
    </row>
    <row r="1284" spans="1:20" ht="15.75" customHeight="1">
      <c r="A1284" s="10"/>
      <c r="B1284" s="12"/>
      <c r="C1284" s="10"/>
      <c r="D1284" s="10"/>
      <c r="E1284" s="10"/>
      <c r="F1284" s="10"/>
      <c r="G1284" s="10"/>
      <c r="H1284" s="10"/>
      <c r="I1284" s="10"/>
      <c r="J1284" s="10"/>
      <c r="K1284" s="10"/>
      <c r="L1284" s="10"/>
      <c r="M1284" s="10"/>
      <c r="N1284" s="10"/>
      <c r="O1284" s="10"/>
      <c r="P1284" s="10"/>
      <c r="Q1284" s="10">
        <f t="shared" si="1"/>
        <v>0</v>
      </c>
      <c r="R1284" s="10"/>
      <c r="S1284" s="10"/>
      <c r="T1284" s="10"/>
    </row>
    <row r="1285" spans="1:20" ht="15.75" customHeight="1">
      <c r="A1285" s="10"/>
      <c r="B1285" s="12"/>
      <c r="C1285" s="10"/>
      <c r="D1285" s="10"/>
      <c r="E1285" s="10"/>
      <c r="F1285" s="10"/>
      <c r="G1285" s="10"/>
      <c r="H1285" s="10"/>
      <c r="I1285" s="10"/>
      <c r="J1285" s="10"/>
      <c r="K1285" s="10"/>
      <c r="L1285" s="10"/>
      <c r="M1285" s="10"/>
      <c r="N1285" s="10"/>
      <c r="O1285" s="10"/>
      <c r="P1285" s="10"/>
      <c r="Q1285" s="10">
        <f t="shared" si="1"/>
        <v>0</v>
      </c>
      <c r="R1285" s="10"/>
      <c r="S1285" s="10"/>
      <c r="T1285" s="10"/>
    </row>
    <row r="1286" spans="1:20" ht="15.75" customHeight="1">
      <c r="A1286" s="10"/>
      <c r="B1286" s="12"/>
      <c r="C1286" s="10"/>
      <c r="D1286" s="10"/>
      <c r="E1286" s="10"/>
      <c r="F1286" s="10"/>
      <c r="G1286" s="10"/>
      <c r="H1286" s="10"/>
      <c r="I1286" s="10"/>
      <c r="J1286" s="10"/>
      <c r="K1286" s="10"/>
      <c r="L1286" s="10"/>
      <c r="M1286" s="10"/>
      <c r="N1286" s="10"/>
      <c r="O1286" s="10"/>
      <c r="P1286" s="10"/>
      <c r="Q1286" s="10">
        <f t="shared" si="1"/>
        <v>0</v>
      </c>
      <c r="R1286" s="10"/>
      <c r="S1286" s="10"/>
      <c r="T1286" s="10"/>
    </row>
    <row r="1287" spans="1:20" ht="15.75" customHeight="1">
      <c r="A1287" s="10"/>
      <c r="B1287" s="12"/>
      <c r="C1287" s="10"/>
      <c r="D1287" s="10"/>
      <c r="E1287" s="10"/>
      <c r="F1287" s="10"/>
      <c r="G1287" s="10"/>
      <c r="H1287" s="10"/>
      <c r="I1287" s="10"/>
      <c r="J1287" s="10"/>
      <c r="K1287" s="10"/>
      <c r="L1287" s="10"/>
      <c r="M1287" s="10"/>
      <c r="N1287" s="10"/>
      <c r="O1287" s="10"/>
      <c r="P1287" s="10"/>
      <c r="Q1287" s="10">
        <f t="shared" si="1"/>
        <v>0</v>
      </c>
      <c r="R1287" s="10"/>
      <c r="S1287" s="10"/>
      <c r="T1287" s="10"/>
    </row>
    <row r="1288" spans="1:20" ht="15.75" customHeight="1">
      <c r="A1288" s="10"/>
      <c r="B1288" s="12"/>
      <c r="C1288" s="10"/>
      <c r="D1288" s="10"/>
      <c r="E1288" s="10"/>
      <c r="F1288" s="10"/>
      <c r="G1288" s="10"/>
      <c r="H1288" s="10"/>
      <c r="I1288" s="10"/>
      <c r="J1288" s="10"/>
      <c r="K1288" s="10"/>
      <c r="L1288" s="10"/>
      <c r="M1288" s="10"/>
      <c r="N1288" s="10"/>
      <c r="O1288" s="10"/>
      <c r="P1288" s="10"/>
      <c r="Q1288" s="10">
        <f t="shared" si="1"/>
        <v>0</v>
      </c>
      <c r="R1288" s="10"/>
      <c r="S1288" s="10"/>
      <c r="T1288" s="10"/>
    </row>
    <row r="1289" spans="1:20" ht="15.75" customHeight="1">
      <c r="A1289" s="10"/>
      <c r="B1289" s="12"/>
      <c r="C1289" s="10"/>
      <c r="D1289" s="10"/>
      <c r="E1289" s="10"/>
      <c r="F1289" s="10"/>
      <c r="G1289" s="10"/>
      <c r="H1289" s="10"/>
      <c r="I1289" s="10"/>
      <c r="J1289" s="10"/>
      <c r="K1289" s="10"/>
      <c r="L1289" s="10"/>
      <c r="M1289" s="10"/>
      <c r="N1289" s="10"/>
      <c r="O1289" s="10"/>
      <c r="P1289" s="10"/>
      <c r="Q1289" s="10">
        <f t="shared" si="1"/>
        <v>0</v>
      </c>
      <c r="R1289" s="10"/>
      <c r="S1289" s="10"/>
      <c r="T1289" s="10"/>
    </row>
    <row r="1290" spans="1:20" ht="15.75" customHeight="1">
      <c r="A1290" s="10"/>
      <c r="B1290" s="12"/>
      <c r="C1290" s="10"/>
      <c r="D1290" s="10"/>
      <c r="E1290" s="10"/>
      <c r="F1290" s="10"/>
      <c r="G1290" s="10"/>
      <c r="H1290" s="10"/>
      <c r="I1290" s="10"/>
      <c r="J1290" s="10"/>
      <c r="K1290" s="10"/>
      <c r="L1290" s="10"/>
      <c r="M1290" s="10"/>
      <c r="N1290" s="10"/>
      <c r="O1290" s="10"/>
      <c r="P1290" s="10"/>
      <c r="Q1290" s="10">
        <f t="shared" si="1"/>
        <v>0</v>
      </c>
      <c r="R1290" s="10"/>
      <c r="S1290" s="10"/>
      <c r="T1290" s="10"/>
    </row>
    <row r="1291" spans="1:20" ht="15.75" customHeight="1">
      <c r="A1291" s="10"/>
      <c r="B1291" s="12"/>
      <c r="C1291" s="10"/>
      <c r="D1291" s="10"/>
      <c r="E1291" s="10"/>
      <c r="F1291" s="10"/>
      <c r="G1291" s="10"/>
      <c r="H1291" s="10"/>
      <c r="I1291" s="10"/>
      <c r="J1291" s="10"/>
      <c r="K1291" s="10"/>
      <c r="L1291" s="10"/>
      <c r="M1291" s="10"/>
      <c r="N1291" s="10"/>
      <c r="O1291" s="10"/>
      <c r="P1291" s="10"/>
      <c r="Q1291" s="10">
        <f t="shared" si="1"/>
        <v>0</v>
      </c>
      <c r="R1291" s="10"/>
      <c r="S1291" s="10"/>
      <c r="T1291" s="10"/>
    </row>
    <row r="1292" spans="1:20" ht="15.75" customHeight="1">
      <c r="A1292" s="10"/>
      <c r="B1292" s="12"/>
      <c r="C1292" s="10"/>
      <c r="D1292" s="10"/>
      <c r="E1292" s="10"/>
      <c r="F1292" s="10"/>
      <c r="G1292" s="10"/>
      <c r="H1292" s="10"/>
      <c r="I1292" s="10"/>
      <c r="J1292" s="10"/>
      <c r="K1292" s="10"/>
      <c r="L1292" s="10"/>
      <c r="M1292" s="10"/>
      <c r="N1292" s="10"/>
      <c r="O1292" s="10"/>
      <c r="P1292" s="10"/>
      <c r="Q1292" s="10">
        <f t="shared" si="1"/>
        <v>0</v>
      </c>
      <c r="R1292" s="10"/>
      <c r="S1292" s="10"/>
      <c r="T1292" s="10"/>
    </row>
    <row r="1293" spans="1:20" ht="15.75" customHeight="1">
      <c r="A1293" s="10"/>
      <c r="B1293" s="12"/>
      <c r="C1293" s="10"/>
      <c r="D1293" s="10"/>
      <c r="E1293" s="10"/>
      <c r="F1293" s="10"/>
      <c r="G1293" s="10"/>
      <c r="H1293" s="10"/>
      <c r="I1293" s="10"/>
      <c r="J1293" s="10"/>
      <c r="K1293" s="10"/>
      <c r="L1293" s="10"/>
      <c r="M1293" s="10"/>
      <c r="N1293" s="10"/>
      <c r="O1293" s="10"/>
      <c r="P1293" s="10"/>
      <c r="Q1293" s="10">
        <f t="shared" si="1"/>
        <v>0</v>
      </c>
      <c r="R1293" s="10"/>
      <c r="S1293" s="10"/>
      <c r="T1293" s="10"/>
    </row>
    <row r="1294" spans="1:20" ht="15.75" customHeight="1">
      <c r="A1294" s="10"/>
      <c r="B1294" s="12"/>
      <c r="C1294" s="10"/>
      <c r="D1294" s="10"/>
      <c r="E1294" s="10"/>
      <c r="F1294" s="10"/>
      <c r="G1294" s="10"/>
      <c r="H1294" s="10"/>
      <c r="I1294" s="10"/>
      <c r="J1294" s="10"/>
      <c r="K1294" s="10"/>
      <c r="L1294" s="10"/>
      <c r="M1294" s="10"/>
      <c r="N1294" s="10"/>
      <c r="O1294" s="10"/>
      <c r="P1294" s="10"/>
      <c r="Q1294" s="10">
        <f t="shared" si="1"/>
        <v>0</v>
      </c>
      <c r="R1294" s="10"/>
      <c r="S1294" s="10"/>
      <c r="T1294" s="10"/>
    </row>
    <row r="1295" spans="1:20" ht="15.75" customHeight="1">
      <c r="A1295" s="10"/>
      <c r="B1295" s="12"/>
      <c r="C1295" s="10"/>
      <c r="D1295" s="10"/>
      <c r="E1295" s="10"/>
      <c r="F1295" s="10"/>
      <c r="G1295" s="10"/>
      <c r="H1295" s="10"/>
      <c r="I1295" s="10"/>
      <c r="J1295" s="10"/>
      <c r="K1295" s="10"/>
      <c r="L1295" s="10"/>
      <c r="M1295" s="10"/>
      <c r="N1295" s="10"/>
      <c r="O1295" s="10"/>
      <c r="P1295" s="10"/>
      <c r="Q1295" s="10">
        <f t="shared" si="1"/>
        <v>0</v>
      </c>
      <c r="R1295" s="10"/>
      <c r="S1295" s="10"/>
      <c r="T1295" s="10"/>
    </row>
    <row r="1296" spans="1:20" ht="15.75" customHeight="1">
      <c r="A1296" s="10"/>
      <c r="B1296" s="12"/>
      <c r="C1296" s="10"/>
      <c r="D1296" s="10"/>
      <c r="E1296" s="10"/>
      <c r="F1296" s="10"/>
      <c r="G1296" s="10"/>
      <c r="H1296" s="10"/>
      <c r="I1296" s="10"/>
      <c r="J1296" s="10"/>
      <c r="K1296" s="10"/>
      <c r="L1296" s="10"/>
      <c r="M1296" s="10"/>
      <c r="N1296" s="10"/>
      <c r="O1296" s="10"/>
      <c r="P1296" s="10"/>
      <c r="Q1296" s="10">
        <f t="shared" si="1"/>
        <v>0</v>
      </c>
      <c r="R1296" s="10"/>
      <c r="S1296" s="10"/>
      <c r="T1296" s="10"/>
    </row>
    <row r="1297" spans="1:20" ht="15.75" customHeight="1">
      <c r="A1297" s="10"/>
      <c r="B1297" s="12"/>
      <c r="C1297" s="10"/>
      <c r="D1297" s="10"/>
      <c r="E1297" s="10"/>
      <c r="F1297" s="10"/>
      <c r="G1297" s="10"/>
      <c r="H1297" s="10"/>
      <c r="I1297" s="10"/>
      <c r="J1297" s="10"/>
      <c r="K1297" s="10"/>
      <c r="L1297" s="10"/>
      <c r="M1297" s="10"/>
      <c r="N1297" s="10"/>
      <c r="O1297" s="10"/>
      <c r="P1297" s="10"/>
      <c r="Q1297" s="10">
        <f t="shared" si="1"/>
        <v>0</v>
      </c>
      <c r="R1297" s="10"/>
      <c r="S1297" s="10"/>
      <c r="T1297" s="10"/>
    </row>
    <row r="1298" spans="1:20" ht="15.75" customHeight="1">
      <c r="A1298" s="10"/>
      <c r="B1298" s="12"/>
      <c r="C1298" s="10"/>
      <c r="D1298" s="10"/>
      <c r="E1298" s="10"/>
      <c r="F1298" s="10"/>
      <c r="G1298" s="10"/>
      <c r="H1298" s="10"/>
      <c r="I1298" s="10"/>
      <c r="J1298" s="10"/>
      <c r="K1298" s="10"/>
      <c r="L1298" s="10"/>
      <c r="M1298" s="10"/>
      <c r="N1298" s="10"/>
      <c r="O1298" s="10"/>
      <c r="P1298" s="10"/>
      <c r="Q1298" s="10">
        <f t="shared" si="1"/>
        <v>0</v>
      </c>
      <c r="R1298" s="10"/>
      <c r="S1298" s="10"/>
      <c r="T1298" s="10"/>
    </row>
    <row r="1299" spans="1:20" ht="15.75" customHeight="1">
      <c r="A1299" s="10"/>
      <c r="B1299" s="12"/>
      <c r="C1299" s="10"/>
      <c r="D1299" s="10"/>
      <c r="E1299" s="10"/>
      <c r="F1299" s="10"/>
      <c r="G1299" s="10"/>
      <c r="H1299" s="10"/>
      <c r="I1299" s="10"/>
      <c r="J1299" s="10"/>
      <c r="K1299" s="10"/>
      <c r="L1299" s="10"/>
      <c r="M1299" s="10"/>
      <c r="N1299" s="10"/>
      <c r="O1299" s="10"/>
      <c r="P1299" s="10"/>
      <c r="Q1299" s="10">
        <f t="shared" si="1"/>
        <v>0</v>
      </c>
      <c r="R1299" s="10"/>
      <c r="S1299" s="10"/>
      <c r="T1299" s="10"/>
    </row>
    <row r="1300" spans="1:20" ht="15.75" customHeight="1">
      <c r="A1300" s="10"/>
      <c r="B1300" s="12"/>
      <c r="C1300" s="10"/>
      <c r="D1300" s="10"/>
      <c r="E1300" s="10"/>
      <c r="F1300" s="10"/>
      <c r="G1300" s="10"/>
      <c r="H1300" s="10"/>
      <c r="I1300" s="10"/>
      <c r="J1300" s="10"/>
      <c r="K1300" s="10"/>
      <c r="L1300" s="10"/>
      <c r="M1300" s="10"/>
      <c r="N1300" s="10"/>
      <c r="O1300" s="10"/>
      <c r="P1300" s="10"/>
      <c r="Q1300" s="10">
        <f t="shared" si="1"/>
        <v>0</v>
      </c>
      <c r="R1300" s="10"/>
      <c r="S1300" s="10"/>
      <c r="T1300" s="10"/>
    </row>
    <row r="1301" spans="1:20" ht="15.75" customHeight="1">
      <c r="A1301" s="10"/>
      <c r="B1301" s="12"/>
      <c r="C1301" s="10"/>
      <c r="D1301" s="10"/>
      <c r="E1301" s="10"/>
      <c r="F1301" s="10"/>
      <c r="G1301" s="10"/>
      <c r="H1301" s="10"/>
      <c r="I1301" s="10"/>
      <c r="J1301" s="10"/>
      <c r="K1301" s="10"/>
      <c r="L1301" s="10"/>
      <c r="M1301" s="10"/>
      <c r="N1301" s="10"/>
      <c r="O1301" s="10"/>
      <c r="P1301" s="10"/>
      <c r="Q1301" s="10">
        <f t="shared" si="1"/>
        <v>0</v>
      </c>
      <c r="R1301" s="10"/>
      <c r="S1301" s="10"/>
      <c r="T1301" s="10"/>
    </row>
    <row r="1302" spans="1:20" ht="15.75" customHeight="1">
      <c r="A1302" s="10"/>
      <c r="B1302" s="12"/>
      <c r="C1302" s="10"/>
      <c r="D1302" s="10"/>
      <c r="E1302" s="10"/>
      <c r="F1302" s="10"/>
      <c r="G1302" s="10"/>
      <c r="H1302" s="10"/>
      <c r="I1302" s="10"/>
      <c r="J1302" s="10"/>
      <c r="K1302" s="10"/>
      <c r="L1302" s="10"/>
      <c r="M1302" s="10"/>
      <c r="N1302" s="10"/>
      <c r="O1302" s="10"/>
      <c r="P1302" s="10"/>
      <c r="Q1302" s="10">
        <f t="shared" si="1"/>
        <v>0</v>
      </c>
      <c r="R1302" s="10"/>
      <c r="S1302" s="10"/>
      <c r="T1302" s="10"/>
    </row>
    <row r="1303" spans="1:20" ht="15.75" customHeight="1">
      <c r="A1303" s="10"/>
      <c r="B1303" s="12"/>
      <c r="C1303" s="10"/>
      <c r="D1303" s="10"/>
      <c r="E1303" s="10"/>
      <c r="F1303" s="10"/>
      <c r="G1303" s="10"/>
      <c r="H1303" s="10"/>
      <c r="I1303" s="10"/>
      <c r="J1303" s="10"/>
      <c r="K1303" s="10"/>
      <c r="L1303" s="10"/>
      <c r="M1303" s="10"/>
      <c r="N1303" s="10"/>
      <c r="O1303" s="10"/>
      <c r="P1303" s="10"/>
      <c r="Q1303" s="10">
        <f t="shared" si="1"/>
        <v>0</v>
      </c>
      <c r="R1303" s="10"/>
      <c r="S1303" s="10"/>
      <c r="T1303" s="10"/>
    </row>
    <row r="1304" spans="1:20" ht="15.75" customHeight="1">
      <c r="A1304" s="10"/>
      <c r="B1304" s="12"/>
      <c r="C1304" s="10"/>
      <c r="D1304" s="10"/>
      <c r="E1304" s="10"/>
      <c r="F1304" s="10"/>
      <c r="G1304" s="10"/>
      <c r="H1304" s="10"/>
      <c r="I1304" s="10"/>
      <c r="J1304" s="10"/>
      <c r="K1304" s="10"/>
      <c r="L1304" s="10"/>
      <c r="M1304" s="10"/>
      <c r="N1304" s="10"/>
      <c r="O1304" s="10"/>
      <c r="P1304" s="10"/>
      <c r="Q1304" s="10">
        <f t="shared" si="1"/>
        <v>0</v>
      </c>
      <c r="R1304" s="10"/>
      <c r="S1304" s="10"/>
      <c r="T1304" s="10"/>
    </row>
    <row r="1305" spans="1:20" ht="15.75" customHeight="1">
      <c r="A1305" s="10"/>
      <c r="B1305" s="12"/>
      <c r="C1305" s="10"/>
      <c r="D1305" s="10"/>
      <c r="E1305" s="10"/>
      <c r="F1305" s="10"/>
      <c r="G1305" s="10"/>
      <c r="H1305" s="10"/>
      <c r="I1305" s="10"/>
      <c r="J1305" s="10"/>
      <c r="K1305" s="10"/>
      <c r="L1305" s="10"/>
      <c r="M1305" s="10"/>
      <c r="N1305" s="10"/>
      <c r="O1305" s="10"/>
      <c r="P1305" s="10"/>
      <c r="Q1305" s="10">
        <f t="shared" si="1"/>
        <v>0</v>
      </c>
      <c r="R1305" s="10"/>
      <c r="S1305" s="10"/>
      <c r="T1305" s="10"/>
    </row>
    <row r="1306" spans="1:20" ht="15.75" customHeight="1">
      <c r="A1306" s="10"/>
      <c r="B1306" s="12"/>
      <c r="C1306" s="10"/>
      <c r="D1306" s="10"/>
      <c r="E1306" s="10"/>
      <c r="F1306" s="10"/>
      <c r="G1306" s="10"/>
      <c r="H1306" s="10"/>
      <c r="I1306" s="10"/>
      <c r="J1306" s="10"/>
      <c r="K1306" s="10"/>
      <c r="L1306" s="10"/>
      <c r="M1306" s="10"/>
      <c r="N1306" s="10"/>
      <c r="O1306" s="10"/>
      <c r="P1306" s="10"/>
      <c r="Q1306" s="10">
        <f t="shared" si="1"/>
        <v>0</v>
      </c>
      <c r="R1306" s="10"/>
      <c r="S1306" s="10"/>
      <c r="T1306" s="10"/>
    </row>
    <row r="1307" spans="1:20" ht="15.75" customHeight="1">
      <c r="A1307" s="10"/>
      <c r="B1307" s="12"/>
      <c r="C1307" s="10"/>
      <c r="D1307" s="10"/>
      <c r="E1307" s="10"/>
      <c r="F1307" s="10"/>
      <c r="G1307" s="10"/>
      <c r="H1307" s="10"/>
      <c r="I1307" s="10"/>
      <c r="J1307" s="10"/>
      <c r="K1307" s="10"/>
      <c r="L1307" s="10"/>
      <c r="M1307" s="10"/>
      <c r="N1307" s="10"/>
      <c r="O1307" s="10"/>
      <c r="P1307" s="10"/>
      <c r="Q1307" s="10">
        <f t="shared" si="1"/>
        <v>0</v>
      </c>
      <c r="R1307" s="10"/>
      <c r="S1307" s="10"/>
      <c r="T1307" s="10"/>
    </row>
    <row r="1308" spans="1:20" ht="15.75" customHeight="1">
      <c r="A1308" s="10"/>
      <c r="B1308" s="12"/>
      <c r="C1308" s="10"/>
      <c r="D1308" s="10"/>
      <c r="E1308" s="10"/>
      <c r="F1308" s="10"/>
      <c r="G1308" s="10"/>
      <c r="H1308" s="10"/>
      <c r="I1308" s="10"/>
      <c r="J1308" s="10"/>
      <c r="K1308" s="10"/>
      <c r="L1308" s="10"/>
      <c r="M1308" s="10"/>
      <c r="N1308" s="10"/>
      <c r="O1308" s="10"/>
      <c r="P1308" s="10"/>
      <c r="Q1308" s="10">
        <f t="shared" si="1"/>
        <v>0</v>
      </c>
      <c r="R1308" s="10"/>
      <c r="S1308" s="10"/>
      <c r="T1308" s="10"/>
    </row>
    <row r="1309" spans="1:20" ht="15.75" customHeight="1">
      <c r="A1309" s="10"/>
      <c r="B1309" s="12"/>
      <c r="C1309" s="10"/>
      <c r="D1309" s="10"/>
      <c r="E1309" s="10"/>
      <c r="F1309" s="10"/>
      <c r="G1309" s="10"/>
      <c r="H1309" s="10"/>
      <c r="I1309" s="10"/>
      <c r="J1309" s="10"/>
      <c r="K1309" s="10"/>
      <c r="L1309" s="10"/>
      <c r="M1309" s="10"/>
      <c r="N1309" s="10"/>
      <c r="O1309" s="10"/>
      <c r="P1309" s="10"/>
      <c r="Q1309" s="10">
        <f t="shared" si="1"/>
        <v>0</v>
      </c>
      <c r="R1309" s="10"/>
      <c r="S1309" s="10"/>
      <c r="T1309" s="10"/>
    </row>
    <row r="1310" spans="1:20" ht="15.75" customHeight="1">
      <c r="A1310" s="10"/>
      <c r="B1310" s="12"/>
      <c r="C1310" s="10"/>
      <c r="D1310" s="10"/>
      <c r="E1310" s="10"/>
      <c r="F1310" s="10"/>
      <c r="G1310" s="10"/>
      <c r="H1310" s="10"/>
      <c r="I1310" s="10"/>
      <c r="J1310" s="10"/>
      <c r="K1310" s="10"/>
      <c r="L1310" s="10"/>
      <c r="M1310" s="10"/>
      <c r="N1310" s="10"/>
      <c r="O1310" s="10"/>
      <c r="P1310" s="10"/>
      <c r="Q1310" s="10">
        <f t="shared" si="1"/>
        <v>0</v>
      </c>
      <c r="R1310" s="10"/>
      <c r="S1310" s="10"/>
      <c r="T1310" s="10"/>
    </row>
    <row r="1311" spans="1:20" ht="15.75" customHeight="1">
      <c r="A1311" s="10"/>
      <c r="B1311" s="12"/>
      <c r="C1311" s="10"/>
      <c r="D1311" s="10"/>
      <c r="E1311" s="10"/>
      <c r="F1311" s="10"/>
      <c r="G1311" s="10"/>
      <c r="H1311" s="10"/>
      <c r="I1311" s="10"/>
      <c r="J1311" s="10"/>
      <c r="K1311" s="10"/>
      <c r="L1311" s="10"/>
      <c r="M1311" s="10"/>
      <c r="N1311" s="10"/>
      <c r="O1311" s="10"/>
      <c r="P1311" s="10"/>
      <c r="Q1311" s="10">
        <f t="shared" si="1"/>
        <v>0</v>
      </c>
      <c r="R1311" s="10"/>
      <c r="S1311" s="10"/>
      <c r="T1311" s="10"/>
    </row>
    <row r="1312" spans="1:20" ht="15.75" customHeight="1">
      <c r="A1312" s="10"/>
      <c r="B1312" s="12"/>
      <c r="C1312" s="10"/>
      <c r="D1312" s="10"/>
      <c r="E1312" s="10"/>
      <c r="F1312" s="10"/>
      <c r="G1312" s="10"/>
      <c r="H1312" s="10"/>
      <c r="I1312" s="10"/>
      <c r="J1312" s="10"/>
      <c r="K1312" s="10"/>
      <c r="L1312" s="10"/>
      <c r="M1312" s="10"/>
      <c r="N1312" s="10"/>
      <c r="O1312" s="10"/>
      <c r="P1312" s="10"/>
      <c r="Q1312" s="10">
        <f t="shared" si="1"/>
        <v>0</v>
      </c>
      <c r="R1312" s="10"/>
      <c r="S1312" s="10"/>
      <c r="T1312" s="10"/>
    </row>
    <row r="1313" spans="1:20" ht="15.75" customHeight="1">
      <c r="A1313" s="10"/>
      <c r="B1313" s="12"/>
      <c r="C1313" s="10"/>
      <c r="D1313" s="10"/>
      <c r="E1313" s="10"/>
      <c r="F1313" s="10"/>
      <c r="G1313" s="10"/>
      <c r="H1313" s="10"/>
      <c r="I1313" s="10"/>
      <c r="J1313" s="10"/>
      <c r="K1313" s="10"/>
      <c r="L1313" s="10"/>
      <c r="M1313" s="10"/>
      <c r="N1313" s="10"/>
      <c r="O1313" s="10"/>
      <c r="P1313" s="10"/>
      <c r="Q1313" s="10">
        <f t="shared" si="1"/>
        <v>0</v>
      </c>
      <c r="R1313" s="10"/>
      <c r="S1313" s="10"/>
      <c r="T1313" s="10"/>
    </row>
    <row r="1314" spans="1:20" ht="15.75" customHeight="1">
      <c r="A1314" s="10"/>
      <c r="B1314" s="12"/>
      <c r="C1314" s="10"/>
      <c r="D1314" s="10"/>
      <c r="E1314" s="10"/>
      <c r="F1314" s="10"/>
      <c r="G1314" s="10"/>
      <c r="H1314" s="10"/>
      <c r="I1314" s="10"/>
      <c r="J1314" s="10"/>
      <c r="K1314" s="10"/>
      <c r="L1314" s="10"/>
      <c r="M1314" s="10"/>
      <c r="N1314" s="10"/>
      <c r="O1314" s="10"/>
      <c r="P1314" s="10"/>
      <c r="Q1314" s="10">
        <f t="shared" si="1"/>
        <v>0</v>
      </c>
      <c r="R1314" s="10"/>
      <c r="S1314" s="10"/>
      <c r="T1314" s="10"/>
    </row>
    <row r="1315" spans="1:20" ht="15.75" customHeight="1">
      <c r="A1315" s="10"/>
      <c r="B1315" s="12"/>
      <c r="C1315" s="10"/>
      <c r="D1315" s="10"/>
      <c r="E1315" s="10"/>
      <c r="F1315" s="10"/>
      <c r="G1315" s="10"/>
      <c r="H1315" s="10"/>
      <c r="I1315" s="10"/>
      <c r="J1315" s="10"/>
      <c r="K1315" s="10"/>
      <c r="L1315" s="10"/>
      <c r="M1315" s="10"/>
      <c r="N1315" s="10"/>
      <c r="O1315" s="10"/>
      <c r="P1315" s="10"/>
      <c r="Q1315" s="10">
        <f t="shared" si="1"/>
        <v>0</v>
      </c>
      <c r="R1315" s="10"/>
      <c r="S1315" s="10"/>
      <c r="T1315" s="10"/>
    </row>
    <row r="1316" spans="1:20" ht="15.75" customHeight="1">
      <c r="A1316" s="10"/>
      <c r="B1316" s="12"/>
      <c r="C1316" s="10"/>
      <c r="D1316" s="10"/>
      <c r="E1316" s="10"/>
      <c r="F1316" s="10"/>
      <c r="G1316" s="10"/>
      <c r="H1316" s="10"/>
      <c r="I1316" s="10"/>
      <c r="J1316" s="10"/>
      <c r="K1316" s="10"/>
      <c r="L1316" s="10"/>
      <c r="M1316" s="10"/>
      <c r="N1316" s="10"/>
      <c r="O1316" s="10"/>
      <c r="P1316" s="10"/>
      <c r="Q1316" s="10">
        <f t="shared" si="1"/>
        <v>0</v>
      </c>
      <c r="R1316" s="10"/>
      <c r="S1316" s="10"/>
      <c r="T1316" s="10"/>
    </row>
    <row r="1317" spans="1:20" ht="15.75" customHeight="1">
      <c r="A1317" s="10"/>
      <c r="B1317" s="12"/>
      <c r="C1317" s="10"/>
      <c r="D1317" s="10"/>
      <c r="E1317" s="10"/>
      <c r="F1317" s="10"/>
      <c r="G1317" s="10"/>
      <c r="H1317" s="10"/>
      <c r="I1317" s="10"/>
      <c r="J1317" s="10"/>
      <c r="K1317" s="10"/>
      <c r="L1317" s="10"/>
      <c r="M1317" s="10"/>
      <c r="N1317" s="10"/>
      <c r="O1317" s="10"/>
      <c r="P1317" s="10"/>
      <c r="Q1317" s="10">
        <f t="shared" si="1"/>
        <v>0</v>
      </c>
      <c r="R1317" s="10"/>
      <c r="S1317" s="10"/>
      <c r="T1317" s="10"/>
    </row>
    <row r="1318" spans="1:20" ht="15.75" customHeight="1">
      <c r="A1318" s="10"/>
      <c r="B1318" s="12"/>
      <c r="C1318" s="10"/>
      <c r="D1318" s="10"/>
      <c r="E1318" s="10"/>
      <c r="F1318" s="10"/>
      <c r="G1318" s="10"/>
      <c r="H1318" s="10"/>
      <c r="I1318" s="10"/>
      <c r="J1318" s="10"/>
      <c r="K1318" s="10"/>
      <c r="L1318" s="10"/>
      <c r="M1318" s="10"/>
      <c r="N1318" s="10"/>
      <c r="O1318" s="10"/>
      <c r="P1318" s="10"/>
      <c r="Q1318" s="10">
        <f t="shared" si="1"/>
        <v>0</v>
      </c>
      <c r="R1318" s="10"/>
      <c r="S1318" s="10"/>
      <c r="T1318" s="10"/>
    </row>
    <row r="1319" spans="1:20" ht="15.75" customHeight="1">
      <c r="A1319" s="10"/>
      <c r="B1319" s="12"/>
      <c r="C1319" s="10"/>
      <c r="D1319" s="10"/>
      <c r="E1319" s="10"/>
      <c r="F1319" s="10"/>
      <c r="G1319" s="10"/>
      <c r="H1319" s="10"/>
      <c r="I1319" s="10"/>
      <c r="J1319" s="10"/>
      <c r="K1319" s="10"/>
      <c r="L1319" s="10"/>
      <c r="M1319" s="10"/>
      <c r="N1319" s="10"/>
      <c r="O1319" s="10"/>
      <c r="P1319" s="10"/>
      <c r="Q1319" s="10">
        <f t="shared" si="1"/>
        <v>0</v>
      </c>
      <c r="R1319" s="10"/>
      <c r="S1319" s="10"/>
      <c r="T1319" s="10"/>
    </row>
    <row r="1320" spans="1:20" ht="15.75" customHeight="1">
      <c r="A1320" s="10"/>
      <c r="B1320" s="12"/>
      <c r="C1320" s="10"/>
      <c r="D1320" s="10"/>
      <c r="E1320" s="10"/>
      <c r="F1320" s="10"/>
      <c r="G1320" s="10"/>
      <c r="H1320" s="10"/>
      <c r="I1320" s="10"/>
      <c r="J1320" s="10"/>
      <c r="K1320" s="10"/>
      <c r="L1320" s="10"/>
      <c r="M1320" s="10"/>
      <c r="N1320" s="10"/>
      <c r="O1320" s="10"/>
      <c r="P1320" s="10"/>
      <c r="Q1320" s="10">
        <f t="shared" si="1"/>
        <v>0</v>
      </c>
      <c r="R1320" s="10"/>
      <c r="S1320" s="10"/>
      <c r="T1320" s="10"/>
    </row>
    <row r="1321" spans="1:20" ht="15.75" customHeight="1">
      <c r="A1321" s="10"/>
      <c r="B1321" s="12"/>
      <c r="C1321" s="10"/>
      <c r="D1321" s="10"/>
      <c r="E1321" s="10"/>
      <c r="F1321" s="10"/>
      <c r="G1321" s="10"/>
      <c r="H1321" s="10"/>
      <c r="I1321" s="10"/>
      <c r="J1321" s="10"/>
      <c r="K1321" s="10"/>
      <c r="L1321" s="10"/>
      <c r="M1321" s="10"/>
      <c r="N1321" s="10"/>
      <c r="O1321" s="10"/>
      <c r="P1321" s="10"/>
      <c r="Q1321" s="10">
        <f t="shared" si="1"/>
        <v>0</v>
      </c>
      <c r="R1321" s="10"/>
      <c r="S1321" s="10"/>
      <c r="T1321" s="10"/>
    </row>
    <row r="1322" spans="1:20" ht="15.75" customHeight="1">
      <c r="A1322" s="10"/>
      <c r="B1322" s="12"/>
      <c r="C1322" s="10"/>
      <c r="D1322" s="10"/>
      <c r="E1322" s="10"/>
      <c r="F1322" s="10"/>
      <c r="G1322" s="10"/>
      <c r="H1322" s="10"/>
      <c r="I1322" s="10"/>
      <c r="J1322" s="10"/>
      <c r="K1322" s="10"/>
      <c r="L1322" s="10"/>
      <c r="M1322" s="10"/>
      <c r="N1322" s="10"/>
      <c r="O1322" s="10"/>
      <c r="P1322" s="10"/>
      <c r="Q1322" s="10">
        <f t="shared" si="1"/>
        <v>0</v>
      </c>
      <c r="R1322" s="10"/>
      <c r="S1322" s="10"/>
      <c r="T1322" s="10"/>
    </row>
    <row r="1323" spans="1:20" ht="15.75" customHeight="1">
      <c r="A1323" s="10"/>
      <c r="B1323" s="12"/>
      <c r="C1323" s="10"/>
      <c r="D1323" s="10"/>
      <c r="E1323" s="10"/>
      <c r="F1323" s="10"/>
      <c r="G1323" s="10"/>
      <c r="H1323" s="10"/>
      <c r="I1323" s="10"/>
      <c r="J1323" s="10"/>
      <c r="K1323" s="10"/>
      <c r="L1323" s="10"/>
      <c r="M1323" s="10"/>
      <c r="N1323" s="10"/>
      <c r="O1323" s="10"/>
      <c r="P1323" s="10"/>
      <c r="Q1323" s="10">
        <f t="shared" si="1"/>
        <v>0</v>
      </c>
      <c r="R1323" s="10"/>
      <c r="S1323" s="10"/>
      <c r="T1323" s="10"/>
    </row>
    <row r="1324" spans="1:20" ht="15.75" customHeight="1">
      <c r="A1324" s="10"/>
      <c r="B1324" s="12"/>
      <c r="C1324" s="10"/>
      <c r="D1324" s="10"/>
      <c r="E1324" s="10"/>
      <c r="F1324" s="10"/>
      <c r="G1324" s="10"/>
      <c r="H1324" s="10"/>
      <c r="I1324" s="10"/>
      <c r="J1324" s="10"/>
      <c r="K1324" s="10"/>
      <c r="L1324" s="10"/>
      <c r="M1324" s="10"/>
      <c r="N1324" s="10"/>
      <c r="O1324" s="10"/>
      <c r="P1324" s="10"/>
      <c r="Q1324" s="10">
        <f t="shared" si="1"/>
        <v>0</v>
      </c>
      <c r="R1324" s="10"/>
      <c r="S1324" s="10"/>
      <c r="T1324" s="10"/>
    </row>
    <row r="1325" spans="1:20" ht="15.75" customHeight="1">
      <c r="A1325" s="10"/>
      <c r="B1325" s="12"/>
      <c r="C1325" s="10"/>
      <c r="D1325" s="10"/>
      <c r="E1325" s="10"/>
      <c r="F1325" s="10"/>
      <c r="G1325" s="10"/>
      <c r="H1325" s="10"/>
      <c r="I1325" s="10"/>
      <c r="J1325" s="10"/>
      <c r="K1325" s="10"/>
      <c r="L1325" s="10"/>
      <c r="M1325" s="10"/>
      <c r="N1325" s="10"/>
      <c r="O1325" s="10"/>
      <c r="P1325" s="10"/>
      <c r="Q1325" s="10">
        <f t="shared" si="1"/>
        <v>0</v>
      </c>
      <c r="R1325" s="10"/>
      <c r="S1325" s="10"/>
      <c r="T1325" s="10"/>
    </row>
    <row r="1326" spans="1:20" ht="15.75" customHeight="1">
      <c r="A1326" s="10"/>
      <c r="B1326" s="12"/>
      <c r="C1326" s="10"/>
      <c r="D1326" s="10"/>
      <c r="E1326" s="10"/>
      <c r="F1326" s="10"/>
      <c r="G1326" s="10"/>
      <c r="H1326" s="10"/>
      <c r="I1326" s="10"/>
      <c r="J1326" s="10"/>
      <c r="K1326" s="10"/>
      <c r="L1326" s="10"/>
      <c r="M1326" s="10"/>
      <c r="N1326" s="10"/>
      <c r="O1326" s="10"/>
      <c r="P1326" s="10"/>
      <c r="Q1326" s="10">
        <f t="shared" si="1"/>
        <v>0</v>
      </c>
      <c r="R1326" s="10"/>
      <c r="S1326" s="10"/>
      <c r="T1326" s="10"/>
    </row>
    <row r="1327" spans="1:20" ht="15.75" customHeight="1">
      <c r="A1327" s="10"/>
      <c r="B1327" s="12"/>
      <c r="C1327" s="10"/>
      <c r="D1327" s="10"/>
      <c r="E1327" s="10"/>
      <c r="F1327" s="10"/>
      <c r="G1327" s="10"/>
      <c r="H1327" s="10"/>
      <c r="I1327" s="10"/>
      <c r="J1327" s="10"/>
      <c r="K1327" s="10"/>
      <c r="L1327" s="10"/>
      <c r="M1327" s="10"/>
      <c r="N1327" s="10"/>
      <c r="O1327" s="10"/>
      <c r="P1327" s="10"/>
      <c r="Q1327" s="10">
        <f t="shared" si="1"/>
        <v>0</v>
      </c>
      <c r="R1327" s="10"/>
      <c r="S1327" s="10"/>
      <c r="T1327" s="10"/>
    </row>
    <row r="1328" spans="1:20" ht="15.75" customHeight="1">
      <c r="A1328" s="10"/>
      <c r="B1328" s="12"/>
      <c r="C1328" s="10"/>
      <c r="D1328" s="10"/>
      <c r="E1328" s="10"/>
      <c r="F1328" s="10"/>
      <c r="G1328" s="10"/>
      <c r="H1328" s="10"/>
      <c r="I1328" s="10"/>
      <c r="J1328" s="10"/>
      <c r="K1328" s="10"/>
      <c r="L1328" s="10"/>
      <c r="M1328" s="10"/>
      <c r="N1328" s="10"/>
      <c r="O1328" s="10"/>
      <c r="P1328" s="10"/>
      <c r="Q1328" s="10">
        <f t="shared" si="1"/>
        <v>0</v>
      </c>
      <c r="R1328" s="10"/>
      <c r="S1328" s="10"/>
      <c r="T1328" s="10"/>
    </row>
    <row r="1329" spans="1:20" ht="15.75" customHeight="1">
      <c r="A1329" s="10"/>
      <c r="B1329" s="12"/>
      <c r="C1329" s="10"/>
      <c r="D1329" s="10"/>
      <c r="E1329" s="10"/>
      <c r="F1329" s="10"/>
      <c r="G1329" s="10"/>
      <c r="H1329" s="10"/>
      <c r="I1329" s="10"/>
      <c r="J1329" s="10"/>
      <c r="K1329" s="10"/>
      <c r="L1329" s="10"/>
      <c r="M1329" s="10"/>
      <c r="N1329" s="10"/>
      <c r="O1329" s="10"/>
      <c r="P1329" s="10"/>
      <c r="Q1329" s="10">
        <f t="shared" si="1"/>
        <v>0</v>
      </c>
      <c r="R1329" s="10"/>
      <c r="S1329" s="10"/>
      <c r="T1329" s="10"/>
    </row>
    <row r="1330" spans="1:20" ht="15.75" customHeight="1">
      <c r="A1330" s="10"/>
      <c r="B1330" s="12"/>
      <c r="C1330" s="10"/>
      <c r="D1330" s="10"/>
      <c r="E1330" s="10"/>
      <c r="F1330" s="10"/>
      <c r="G1330" s="10"/>
      <c r="H1330" s="10"/>
      <c r="I1330" s="10"/>
      <c r="J1330" s="10"/>
      <c r="K1330" s="10"/>
      <c r="L1330" s="10"/>
      <c r="M1330" s="10"/>
      <c r="N1330" s="10"/>
      <c r="O1330" s="10"/>
      <c r="P1330" s="10"/>
      <c r="Q1330" s="10">
        <f t="shared" si="1"/>
        <v>0</v>
      </c>
      <c r="R1330" s="10"/>
      <c r="S1330" s="10"/>
      <c r="T1330" s="10"/>
    </row>
    <row r="1331" spans="1:20" ht="15.75" customHeight="1">
      <c r="A1331" s="10"/>
      <c r="B1331" s="12"/>
      <c r="C1331" s="10"/>
      <c r="D1331" s="10"/>
      <c r="E1331" s="10"/>
      <c r="F1331" s="10"/>
      <c r="G1331" s="10"/>
      <c r="H1331" s="10"/>
      <c r="I1331" s="10"/>
      <c r="J1331" s="10"/>
      <c r="K1331" s="10"/>
      <c r="L1331" s="10"/>
      <c r="M1331" s="10"/>
      <c r="N1331" s="10"/>
      <c r="O1331" s="10"/>
      <c r="P1331" s="10"/>
      <c r="Q1331" s="10">
        <f t="shared" si="1"/>
        <v>0</v>
      </c>
      <c r="R1331" s="10"/>
      <c r="S1331" s="10"/>
      <c r="T1331" s="10"/>
    </row>
    <row r="1332" spans="1:20" ht="15.75" customHeight="1">
      <c r="A1332" s="10"/>
      <c r="B1332" s="12"/>
      <c r="C1332" s="10"/>
      <c r="D1332" s="10"/>
      <c r="E1332" s="10"/>
      <c r="F1332" s="10"/>
      <c r="G1332" s="10"/>
      <c r="H1332" s="10"/>
      <c r="I1332" s="10"/>
      <c r="J1332" s="10"/>
      <c r="K1332" s="10"/>
      <c r="L1332" s="10"/>
      <c r="M1332" s="10"/>
      <c r="N1332" s="10"/>
      <c r="O1332" s="10"/>
      <c r="P1332" s="10"/>
      <c r="Q1332" s="10">
        <f t="shared" si="1"/>
        <v>0</v>
      </c>
      <c r="R1332" s="10"/>
      <c r="S1332" s="10"/>
      <c r="T1332" s="10"/>
    </row>
    <row r="1333" spans="1:20" ht="15.75" customHeight="1">
      <c r="A1333" s="10"/>
      <c r="B1333" s="12"/>
      <c r="C1333" s="10"/>
      <c r="D1333" s="10"/>
      <c r="E1333" s="10"/>
      <c r="F1333" s="10"/>
      <c r="G1333" s="10"/>
      <c r="H1333" s="10"/>
      <c r="I1333" s="10"/>
      <c r="J1333" s="10"/>
      <c r="K1333" s="10"/>
      <c r="L1333" s="10"/>
      <c r="M1333" s="10"/>
      <c r="N1333" s="10"/>
      <c r="O1333" s="10"/>
      <c r="P1333" s="10"/>
      <c r="Q1333" s="10">
        <f t="shared" si="1"/>
        <v>0</v>
      </c>
      <c r="R1333" s="10"/>
      <c r="S1333" s="10"/>
      <c r="T1333" s="10"/>
    </row>
    <row r="1334" spans="1:20" ht="15.75" customHeight="1">
      <c r="A1334" s="10"/>
      <c r="B1334" s="12"/>
      <c r="C1334" s="10"/>
      <c r="D1334" s="10"/>
      <c r="E1334" s="10"/>
      <c r="F1334" s="10"/>
      <c r="G1334" s="10"/>
      <c r="H1334" s="10"/>
      <c r="I1334" s="10"/>
      <c r="J1334" s="10"/>
      <c r="K1334" s="10"/>
      <c r="L1334" s="10"/>
      <c r="M1334" s="10"/>
      <c r="N1334" s="10"/>
      <c r="O1334" s="10"/>
      <c r="P1334" s="10"/>
      <c r="Q1334" s="10">
        <f t="shared" si="1"/>
        <v>0</v>
      </c>
      <c r="R1334" s="10"/>
      <c r="S1334" s="10"/>
      <c r="T1334" s="10"/>
    </row>
    <row r="1335" spans="1:20" ht="15.75" customHeight="1">
      <c r="A1335" s="10"/>
      <c r="B1335" s="12"/>
      <c r="C1335" s="10"/>
      <c r="D1335" s="10"/>
      <c r="E1335" s="10"/>
      <c r="F1335" s="10"/>
      <c r="G1335" s="10"/>
      <c r="H1335" s="10"/>
      <c r="I1335" s="10"/>
      <c r="J1335" s="10"/>
      <c r="K1335" s="10"/>
      <c r="L1335" s="10"/>
      <c r="M1335" s="10"/>
      <c r="N1335" s="10"/>
      <c r="O1335" s="10"/>
      <c r="P1335" s="10"/>
      <c r="Q1335" s="10">
        <f t="shared" si="1"/>
        <v>0</v>
      </c>
      <c r="R1335" s="10"/>
      <c r="S1335" s="10"/>
      <c r="T1335" s="10"/>
    </row>
    <row r="1336" spans="1:20" ht="15.75" customHeight="1">
      <c r="A1336" s="10"/>
      <c r="B1336" s="12"/>
      <c r="C1336" s="10"/>
      <c r="D1336" s="10"/>
      <c r="E1336" s="10"/>
      <c r="F1336" s="10"/>
      <c r="G1336" s="10"/>
      <c r="H1336" s="10"/>
      <c r="I1336" s="10"/>
      <c r="J1336" s="10"/>
      <c r="K1336" s="10"/>
      <c r="L1336" s="10"/>
      <c r="M1336" s="10"/>
      <c r="N1336" s="10"/>
      <c r="O1336" s="10"/>
      <c r="P1336" s="10"/>
      <c r="Q1336" s="10">
        <f t="shared" si="1"/>
        <v>0</v>
      </c>
      <c r="R1336" s="10"/>
      <c r="S1336" s="10"/>
      <c r="T1336" s="10"/>
    </row>
    <row r="1337" spans="1:20" ht="15.75" customHeight="1">
      <c r="A1337" s="10"/>
      <c r="B1337" s="12"/>
      <c r="C1337" s="10"/>
      <c r="D1337" s="10"/>
      <c r="E1337" s="10"/>
      <c r="F1337" s="10"/>
      <c r="G1337" s="10"/>
      <c r="H1337" s="10"/>
      <c r="I1337" s="10"/>
      <c r="J1337" s="10"/>
      <c r="K1337" s="10"/>
      <c r="L1337" s="10"/>
      <c r="M1337" s="10"/>
      <c r="N1337" s="10"/>
      <c r="O1337" s="10"/>
      <c r="P1337" s="10"/>
      <c r="Q1337" s="10">
        <f t="shared" si="1"/>
        <v>0</v>
      </c>
      <c r="R1337" s="10"/>
      <c r="S1337" s="10"/>
      <c r="T1337" s="10"/>
    </row>
    <row r="1338" spans="1:20" ht="15.75" customHeight="1">
      <c r="A1338" s="10"/>
      <c r="B1338" s="12"/>
      <c r="C1338" s="10"/>
      <c r="D1338" s="10"/>
      <c r="E1338" s="10"/>
      <c r="F1338" s="10"/>
      <c r="G1338" s="10"/>
      <c r="H1338" s="10"/>
      <c r="I1338" s="10"/>
      <c r="J1338" s="10"/>
      <c r="K1338" s="10"/>
      <c r="L1338" s="10"/>
      <c r="M1338" s="10"/>
      <c r="N1338" s="10"/>
      <c r="O1338" s="10"/>
      <c r="P1338" s="10"/>
      <c r="Q1338" s="10">
        <f t="shared" si="1"/>
        <v>0</v>
      </c>
      <c r="R1338" s="10"/>
      <c r="S1338" s="10"/>
      <c r="T1338" s="10"/>
    </row>
    <row r="1339" spans="1:20" ht="15.75" customHeight="1">
      <c r="A1339" s="10"/>
      <c r="B1339" s="12"/>
      <c r="C1339" s="10"/>
      <c r="D1339" s="10"/>
      <c r="E1339" s="10"/>
      <c r="F1339" s="10"/>
      <c r="G1339" s="10"/>
      <c r="H1339" s="10"/>
      <c r="I1339" s="10"/>
      <c r="J1339" s="10"/>
      <c r="K1339" s="10"/>
      <c r="L1339" s="10"/>
      <c r="M1339" s="10"/>
      <c r="N1339" s="10"/>
      <c r="O1339" s="10"/>
      <c r="P1339" s="10"/>
      <c r="Q1339" s="10">
        <f t="shared" si="1"/>
        <v>0</v>
      </c>
      <c r="R1339" s="10"/>
      <c r="S1339" s="10"/>
      <c r="T1339" s="10"/>
    </row>
    <row r="1340" spans="1:20" ht="15.75" customHeight="1">
      <c r="A1340" s="10"/>
      <c r="B1340" s="12"/>
      <c r="C1340" s="10"/>
      <c r="D1340" s="10"/>
      <c r="E1340" s="10"/>
      <c r="F1340" s="10"/>
      <c r="G1340" s="10"/>
      <c r="H1340" s="10"/>
      <c r="I1340" s="10"/>
      <c r="J1340" s="10"/>
      <c r="K1340" s="10"/>
      <c r="L1340" s="10"/>
      <c r="M1340" s="10"/>
      <c r="N1340" s="10"/>
      <c r="O1340" s="10"/>
      <c r="P1340" s="10"/>
      <c r="Q1340" s="10">
        <f t="shared" si="1"/>
        <v>0</v>
      </c>
      <c r="R1340" s="10"/>
      <c r="S1340" s="10"/>
      <c r="T1340" s="10"/>
    </row>
    <row r="1341" spans="1:20" ht="15.75" customHeight="1">
      <c r="A1341" s="10"/>
      <c r="B1341" s="12"/>
      <c r="C1341" s="10"/>
      <c r="D1341" s="10"/>
      <c r="E1341" s="10"/>
      <c r="F1341" s="10"/>
      <c r="G1341" s="10"/>
      <c r="H1341" s="10"/>
      <c r="I1341" s="10"/>
      <c r="J1341" s="10"/>
      <c r="K1341" s="10"/>
      <c r="L1341" s="10"/>
      <c r="M1341" s="10"/>
      <c r="N1341" s="10"/>
      <c r="O1341" s="10"/>
      <c r="P1341" s="10"/>
      <c r="Q1341" s="10">
        <f t="shared" si="1"/>
        <v>0</v>
      </c>
      <c r="R1341" s="10"/>
      <c r="S1341" s="10"/>
      <c r="T1341" s="10"/>
    </row>
    <row r="1342" spans="1:20" ht="15.75" customHeight="1">
      <c r="A1342" s="10"/>
      <c r="B1342" s="12"/>
      <c r="C1342" s="10"/>
      <c r="D1342" s="10"/>
      <c r="E1342" s="10"/>
      <c r="F1342" s="10"/>
      <c r="G1342" s="10"/>
      <c r="H1342" s="10"/>
      <c r="I1342" s="10"/>
      <c r="J1342" s="10"/>
      <c r="K1342" s="10"/>
      <c r="L1342" s="10"/>
      <c r="M1342" s="10"/>
      <c r="N1342" s="10"/>
      <c r="O1342" s="10"/>
      <c r="P1342" s="10"/>
      <c r="Q1342" s="10">
        <f t="shared" si="1"/>
        <v>0</v>
      </c>
      <c r="R1342" s="10"/>
      <c r="S1342" s="10"/>
      <c r="T1342" s="10"/>
    </row>
    <row r="1343" spans="1:20" ht="15.75" customHeight="1">
      <c r="A1343" s="10"/>
      <c r="B1343" s="12"/>
      <c r="C1343" s="10"/>
      <c r="D1343" s="10"/>
      <c r="E1343" s="10"/>
      <c r="F1343" s="10"/>
      <c r="G1343" s="10"/>
      <c r="H1343" s="10"/>
      <c r="I1343" s="10"/>
      <c r="J1343" s="10"/>
      <c r="K1343" s="10"/>
      <c r="L1343" s="10"/>
      <c r="M1343" s="10"/>
      <c r="N1343" s="10"/>
      <c r="O1343" s="10"/>
      <c r="P1343" s="10"/>
      <c r="Q1343" s="10">
        <f t="shared" si="1"/>
        <v>0</v>
      </c>
      <c r="R1343" s="10"/>
      <c r="S1343" s="10"/>
      <c r="T1343" s="10"/>
    </row>
    <row r="1344" spans="1:20" ht="15.75" customHeight="1">
      <c r="A1344" s="10"/>
      <c r="B1344" s="12"/>
      <c r="C1344" s="10"/>
      <c r="D1344" s="10"/>
      <c r="E1344" s="10"/>
      <c r="F1344" s="10"/>
      <c r="G1344" s="10"/>
      <c r="H1344" s="10"/>
      <c r="I1344" s="10"/>
      <c r="J1344" s="10"/>
      <c r="K1344" s="10"/>
      <c r="L1344" s="10"/>
      <c r="M1344" s="10"/>
      <c r="N1344" s="10"/>
      <c r="O1344" s="10"/>
      <c r="P1344" s="10"/>
      <c r="Q1344" s="10">
        <f t="shared" si="1"/>
        <v>0</v>
      </c>
      <c r="R1344" s="10"/>
      <c r="S1344" s="10"/>
      <c r="T1344" s="10"/>
    </row>
    <row r="1345" spans="1:20" ht="15.75" customHeight="1">
      <c r="A1345" s="10"/>
      <c r="B1345" s="12"/>
      <c r="C1345" s="10"/>
      <c r="D1345" s="10"/>
      <c r="E1345" s="10"/>
      <c r="F1345" s="10"/>
      <c r="G1345" s="10"/>
      <c r="H1345" s="10"/>
      <c r="I1345" s="10"/>
      <c r="J1345" s="10"/>
      <c r="K1345" s="10"/>
      <c r="L1345" s="10"/>
      <c r="M1345" s="10"/>
      <c r="N1345" s="10"/>
      <c r="O1345" s="10"/>
      <c r="P1345" s="10"/>
      <c r="Q1345" s="10">
        <f t="shared" si="1"/>
        <v>0</v>
      </c>
      <c r="R1345" s="10"/>
      <c r="S1345" s="10"/>
      <c r="T1345" s="10"/>
    </row>
    <row r="1346" spans="1:20" ht="15.75" customHeight="1">
      <c r="A1346" s="10"/>
      <c r="B1346" s="12"/>
      <c r="C1346" s="10"/>
      <c r="D1346" s="10"/>
      <c r="E1346" s="10"/>
      <c r="F1346" s="10"/>
      <c r="G1346" s="10"/>
      <c r="H1346" s="10"/>
      <c r="I1346" s="10"/>
      <c r="J1346" s="10"/>
      <c r="K1346" s="10"/>
      <c r="L1346" s="10"/>
      <c r="M1346" s="10"/>
      <c r="N1346" s="10"/>
      <c r="O1346" s="10"/>
      <c r="P1346" s="10"/>
      <c r="Q1346" s="10">
        <f t="shared" si="1"/>
        <v>0</v>
      </c>
      <c r="R1346" s="10"/>
      <c r="S1346" s="10"/>
      <c r="T1346" s="10"/>
    </row>
    <row r="1347" spans="1:20" ht="15.75" customHeight="1">
      <c r="A1347" s="10"/>
      <c r="B1347" s="12"/>
      <c r="C1347" s="10"/>
      <c r="D1347" s="10"/>
      <c r="E1347" s="10"/>
      <c r="F1347" s="10"/>
      <c r="G1347" s="10"/>
      <c r="H1347" s="10"/>
      <c r="I1347" s="10"/>
      <c r="J1347" s="10"/>
      <c r="K1347" s="10"/>
      <c r="L1347" s="10"/>
      <c r="M1347" s="10"/>
      <c r="N1347" s="10"/>
      <c r="O1347" s="10"/>
      <c r="P1347" s="10"/>
      <c r="Q1347" s="10">
        <f t="shared" si="1"/>
        <v>0</v>
      </c>
      <c r="R1347" s="10"/>
      <c r="S1347" s="10"/>
      <c r="T1347" s="10"/>
    </row>
    <row r="1348" spans="1:20" ht="15.75" customHeight="1">
      <c r="A1348" s="10"/>
      <c r="B1348" s="12"/>
      <c r="C1348" s="10"/>
      <c r="D1348" s="10"/>
      <c r="E1348" s="10"/>
      <c r="F1348" s="10"/>
      <c r="G1348" s="10"/>
      <c r="H1348" s="10"/>
      <c r="I1348" s="10"/>
      <c r="J1348" s="10"/>
      <c r="K1348" s="10"/>
      <c r="L1348" s="10"/>
      <c r="M1348" s="10"/>
      <c r="N1348" s="10"/>
      <c r="O1348" s="10"/>
      <c r="P1348" s="10"/>
      <c r="Q1348" s="10">
        <f t="shared" si="1"/>
        <v>0</v>
      </c>
      <c r="R1348" s="10"/>
      <c r="S1348" s="10"/>
      <c r="T1348" s="10"/>
    </row>
    <row r="1349" spans="1:20" ht="15.75" customHeight="1">
      <c r="A1349" s="10"/>
      <c r="B1349" s="12"/>
      <c r="C1349" s="10"/>
      <c r="D1349" s="10"/>
      <c r="E1349" s="10"/>
      <c r="F1349" s="10"/>
      <c r="G1349" s="10"/>
      <c r="H1349" s="10"/>
      <c r="I1349" s="10"/>
      <c r="J1349" s="10"/>
      <c r="K1349" s="10"/>
      <c r="L1349" s="10"/>
      <c r="M1349" s="10"/>
      <c r="N1349" s="10"/>
      <c r="O1349" s="10"/>
      <c r="P1349" s="10"/>
      <c r="Q1349" s="10">
        <f t="shared" si="1"/>
        <v>0</v>
      </c>
      <c r="R1349" s="10"/>
      <c r="S1349" s="10"/>
      <c r="T1349" s="10"/>
    </row>
    <row r="1350" spans="1:20" ht="15.75" customHeight="1">
      <c r="A1350" s="10"/>
      <c r="B1350" s="12"/>
      <c r="C1350" s="10"/>
      <c r="D1350" s="10"/>
      <c r="E1350" s="10"/>
      <c r="F1350" s="10"/>
      <c r="G1350" s="10"/>
      <c r="H1350" s="10"/>
      <c r="I1350" s="10"/>
      <c r="J1350" s="10"/>
      <c r="K1350" s="10"/>
      <c r="L1350" s="10"/>
      <c r="M1350" s="10"/>
      <c r="N1350" s="10"/>
      <c r="O1350" s="10"/>
      <c r="P1350" s="10"/>
      <c r="Q1350" s="10">
        <f t="shared" si="1"/>
        <v>0</v>
      </c>
      <c r="R1350" s="10"/>
      <c r="S1350" s="10"/>
      <c r="T1350" s="10"/>
    </row>
    <row r="1351" spans="1:20" ht="15.75" customHeight="1">
      <c r="A1351" s="10"/>
      <c r="B1351" s="12"/>
      <c r="C1351" s="10"/>
      <c r="D1351" s="10"/>
      <c r="E1351" s="10"/>
      <c r="F1351" s="10"/>
      <c r="G1351" s="10"/>
      <c r="H1351" s="10"/>
      <c r="I1351" s="10"/>
      <c r="J1351" s="10"/>
      <c r="K1351" s="10"/>
      <c r="L1351" s="10"/>
      <c r="M1351" s="10"/>
      <c r="N1351" s="10"/>
      <c r="O1351" s="10"/>
      <c r="P1351" s="10"/>
      <c r="Q1351" s="10">
        <f t="shared" si="1"/>
        <v>0</v>
      </c>
      <c r="R1351" s="10"/>
      <c r="S1351" s="10"/>
      <c r="T1351" s="10"/>
    </row>
    <row r="1352" spans="1:20" ht="15.75" customHeight="1">
      <c r="A1352" s="10"/>
      <c r="B1352" s="12"/>
      <c r="C1352" s="10"/>
      <c r="D1352" s="10"/>
      <c r="E1352" s="10"/>
      <c r="F1352" s="10"/>
      <c r="G1352" s="10"/>
      <c r="H1352" s="10"/>
      <c r="I1352" s="10"/>
      <c r="J1352" s="10"/>
      <c r="K1352" s="10"/>
      <c r="L1352" s="10"/>
      <c r="M1352" s="10"/>
      <c r="N1352" s="10"/>
      <c r="O1352" s="10"/>
      <c r="P1352" s="10"/>
      <c r="Q1352" s="10">
        <f t="shared" si="1"/>
        <v>0</v>
      </c>
      <c r="R1352" s="10"/>
      <c r="S1352" s="10"/>
      <c r="T1352" s="10"/>
    </row>
    <row r="1353" spans="1:20" ht="15.75" customHeight="1">
      <c r="A1353" s="10"/>
      <c r="B1353" s="12"/>
      <c r="C1353" s="10"/>
      <c r="D1353" s="10"/>
      <c r="E1353" s="10"/>
      <c r="F1353" s="10"/>
      <c r="G1353" s="10"/>
      <c r="H1353" s="10"/>
      <c r="I1353" s="10"/>
      <c r="J1353" s="10"/>
      <c r="K1353" s="10"/>
      <c r="L1353" s="10"/>
      <c r="M1353" s="10"/>
      <c r="N1353" s="10"/>
      <c r="O1353" s="10"/>
      <c r="P1353" s="10"/>
      <c r="Q1353" s="10">
        <f t="shared" si="1"/>
        <v>0</v>
      </c>
      <c r="R1353" s="10"/>
      <c r="S1353" s="10"/>
      <c r="T1353" s="10"/>
    </row>
    <row r="1354" spans="1:20" ht="15.75" customHeight="1">
      <c r="A1354" s="10"/>
      <c r="B1354" s="12"/>
      <c r="C1354" s="10"/>
      <c r="D1354" s="10"/>
      <c r="E1354" s="10"/>
      <c r="F1354" s="10"/>
      <c r="G1354" s="10"/>
      <c r="H1354" s="10"/>
      <c r="I1354" s="10"/>
      <c r="J1354" s="10"/>
      <c r="K1354" s="10"/>
      <c r="L1354" s="10"/>
      <c r="M1354" s="10"/>
      <c r="N1354" s="10"/>
      <c r="O1354" s="10"/>
      <c r="P1354" s="10"/>
      <c r="Q1354" s="10">
        <f t="shared" si="1"/>
        <v>0</v>
      </c>
      <c r="R1354" s="10"/>
      <c r="S1354" s="10"/>
      <c r="T1354" s="10"/>
    </row>
    <row r="1355" spans="1:20" ht="15.75" customHeight="1">
      <c r="A1355" s="10"/>
      <c r="B1355" s="12"/>
      <c r="C1355" s="10"/>
      <c r="D1355" s="10"/>
      <c r="E1355" s="10"/>
      <c r="F1355" s="10"/>
      <c r="G1355" s="10"/>
      <c r="H1355" s="10"/>
      <c r="I1355" s="10"/>
      <c r="J1355" s="10"/>
      <c r="K1355" s="10"/>
      <c r="L1355" s="10"/>
      <c r="M1355" s="10"/>
      <c r="N1355" s="10"/>
      <c r="O1355" s="10"/>
      <c r="P1355" s="10"/>
      <c r="Q1355" s="10">
        <f t="shared" si="1"/>
        <v>0</v>
      </c>
      <c r="R1355" s="10"/>
      <c r="S1355" s="10"/>
      <c r="T1355" s="10"/>
    </row>
    <row r="1356" spans="1:20" ht="15.75" customHeight="1">
      <c r="A1356" s="10"/>
      <c r="B1356" s="12"/>
      <c r="C1356" s="10"/>
      <c r="D1356" s="10"/>
      <c r="E1356" s="10"/>
      <c r="F1356" s="10"/>
      <c r="G1356" s="10"/>
      <c r="H1356" s="10"/>
      <c r="I1356" s="10"/>
      <c r="J1356" s="10"/>
      <c r="K1356" s="10"/>
      <c r="L1356" s="10"/>
      <c r="M1356" s="10"/>
      <c r="N1356" s="10"/>
      <c r="O1356" s="10"/>
      <c r="P1356" s="10"/>
      <c r="Q1356" s="10">
        <f t="shared" si="1"/>
        <v>0</v>
      </c>
      <c r="R1356" s="10"/>
      <c r="S1356" s="10"/>
      <c r="T1356" s="10"/>
    </row>
    <row r="1357" spans="1:20" ht="15.75" customHeight="1">
      <c r="A1357" s="10"/>
      <c r="B1357" s="12"/>
      <c r="C1357" s="10"/>
      <c r="D1357" s="10"/>
      <c r="E1357" s="10"/>
      <c r="F1357" s="10"/>
      <c r="G1357" s="10"/>
      <c r="H1357" s="10"/>
      <c r="I1357" s="10"/>
      <c r="J1357" s="10"/>
      <c r="K1357" s="10"/>
      <c r="L1357" s="10"/>
      <c r="M1357" s="10"/>
      <c r="N1357" s="10"/>
      <c r="O1357" s="10"/>
      <c r="P1357" s="10"/>
      <c r="Q1357" s="10">
        <f t="shared" si="1"/>
        <v>0</v>
      </c>
      <c r="R1357" s="10"/>
      <c r="S1357" s="10"/>
      <c r="T1357" s="10"/>
    </row>
    <row r="1358" spans="1:20" ht="15.75" customHeight="1">
      <c r="A1358" s="10"/>
      <c r="B1358" s="12"/>
      <c r="C1358" s="10"/>
      <c r="D1358" s="10"/>
      <c r="E1358" s="10"/>
      <c r="F1358" s="10"/>
      <c r="G1358" s="10"/>
      <c r="H1358" s="10"/>
      <c r="I1358" s="10"/>
      <c r="J1358" s="10"/>
      <c r="K1358" s="10"/>
      <c r="L1358" s="10"/>
      <c r="M1358" s="10"/>
      <c r="N1358" s="10"/>
      <c r="O1358" s="10"/>
      <c r="P1358" s="10"/>
      <c r="Q1358" s="10">
        <f t="shared" si="1"/>
        <v>0</v>
      </c>
      <c r="R1358" s="10"/>
      <c r="S1358" s="10"/>
      <c r="T1358" s="10"/>
    </row>
    <row r="1359" spans="1:20" ht="15.75" customHeight="1">
      <c r="A1359" s="10"/>
      <c r="B1359" s="12"/>
      <c r="C1359" s="10"/>
      <c r="D1359" s="10"/>
      <c r="E1359" s="10"/>
      <c r="F1359" s="10"/>
      <c r="G1359" s="10"/>
      <c r="H1359" s="10"/>
      <c r="I1359" s="10"/>
      <c r="J1359" s="10"/>
      <c r="K1359" s="10"/>
      <c r="L1359" s="10"/>
      <c r="M1359" s="10"/>
      <c r="N1359" s="10"/>
      <c r="O1359" s="10"/>
      <c r="P1359" s="10"/>
      <c r="Q1359" s="10">
        <f t="shared" si="1"/>
        <v>0</v>
      </c>
      <c r="R1359" s="10"/>
      <c r="S1359" s="10"/>
      <c r="T1359" s="10"/>
    </row>
    <row r="1360" spans="1:20" ht="15.75" customHeight="1">
      <c r="A1360" s="10"/>
      <c r="B1360" s="12"/>
      <c r="C1360" s="10"/>
      <c r="D1360" s="10"/>
      <c r="E1360" s="10"/>
      <c r="F1360" s="10"/>
      <c r="G1360" s="10"/>
      <c r="H1360" s="10"/>
      <c r="I1360" s="10"/>
      <c r="J1360" s="10"/>
      <c r="K1360" s="10"/>
      <c r="L1360" s="10"/>
      <c r="M1360" s="10"/>
      <c r="N1360" s="10"/>
      <c r="O1360" s="10"/>
      <c r="P1360" s="10"/>
      <c r="Q1360" s="10">
        <f t="shared" si="1"/>
        <v>0</v>
      </c>
      <c r="R1360" s="10"/>
      <c r="S1360" s="10"/>
      <c r="T1360" s="10"/>
    </row>
    <row r="1361" spans="1:20" ht="15.75" customHeight="1">
      <c r="A1361" s="10"/>
      <c r="B1361" s="12"/>
      <c r="C1361" s="10"/>
      <c r="D1361" s="10"/>
      <c r="E1361" s="10"/>
      <c r="F1361" s="10"/>
      <c r="G1361" s="10"/>
      <c r="H1361" s="10"/>
      <c r="I1361" s="10"/>
      <c r="J1361" s="10"/>
      <c r="K1361" s="10"/>
      <c r="L1361" s="10"/>
      <c r="M1361" s="10"/>
      <c r="N1361" s="10"/>
      <c r="O1361" s="10"/>
      <c r="P1361" s="10"/>
      <c r="Q1361" s="10">
        <f t="shared" si="1"/>
        <v>0</v>
      </c>
      <c r="R1361" s="10"/>
      <c r="S1361" s="10"/>
      <c r="T1361" s="10"/>
    </row>
    <row r="1362" spans="1:20" ht="15.75" customHeight="1">
      <c r="A1362" s="10"/>
      <c r="B1362" s="12"/>
      <c r="C1362" s="10"/>
      <c r="D1362" s="10"/>
      <c r="E1362" s="10"/>
      <c r="F1362" s="10"/>
      <c r="G1362" s="10"/>
      <c r="H1362" s="10"/>
      <c r="I1362" s="10"/>
      <c r="J1362" s="10"/>
      <c r="K1362" s="10"/>
      <c r="L1362" s="10"/>
      <c r="M1362" s="10"/>
      <c r="N1362" s="10"/>
      <c r="O1362" s="10"/>
      <c r="P1362" s="10"/>
      <c r="Q1362" s="10">
        <f t="shared" si="1"/>
        <v>0</v>
      </c>
      <c r="R1362" s="10"/>
      <c r="S1362" s="10"/>
      <c r="T1362" s="10"/>
    </row>
    <row r="1363" spans="1:20" ht="15.75" customHeight="1">
      <c r="A1363" s="10"/>
      <c r="B1363" s="12"/>
      <c r="C1363" s="10"/>
      <c r="D1363" s="10"/>
      <c r="E1363" s="10"/>
      <c r="F1363" s="10"/>
      <c r="G1363" s="10"/>
      <c r="H1363" s="10"/>
      <c r="I1363" s="10"/>
      <c r="J1363" s="10"/>
      <c r="K1363" s="10"/>
      <c r="L1363" s="10"/>
      <c r="M1363" s="10"/>
      <c r="N1363" s="10"/>
      <c r="O1363" s="10"/>
      <c r="P1363" s="10"/>
      <c r="Q1363" s="10">
        <f t="shared" si="1"/>
        <v>0</v>
      </c>
      <c r="R1363" s="10"/>
      <c r="S1363" s="10"/>
      <c r="T1363" s="10"/>
    </row>
    <row r="1364" spans="1:20" ht="15.75" customHeight="1">
      <c r="A1364" s="10"/>
      <c r="B1364" s="12"/>
      <c r="C1364" s="10"/>
      <c r="D1364" s="10"/>
      <c r="E1364" s="10"/>
      <c r="F1364" s="10"/>
      <c r="G1364" s="10"/>
      <c r="H1364" s="10"/>
      <c r="I1364" s="10"/>
      <c r="J1364" s="10"/>
      <c r="K1364" s="10"/>
      <c r="L1364" s="10"/>
      <c r="M1364" s="10"/>
      <c r="N1364" s="10"/>
      <c r="O1364" s="10"/>
      <c r="P1364" s="10"/>
      <c r="Q1364" s="10">
        <f t="shared" si="1"/>
        <v>0</v>
      </c>
      <c r="R1364" s="10"/>
      <c r="S1364" s="10"/>
      <c r="T1364" s="10"/>
    </row>
    <row r="1365" spans="1:20" ht="15.75" customHeight="1">
      <c r="A1365" s="10"/>
      <c r="B1365" s="12"/>
      <c r="C1365" s="10"/>
      <c r="D1365" s="10"/>
      <c r="E1365" s="10"/>
      <c r="F1365" s="10"/>
      <c r="G1365" s="10"/>
      <c r="H1365" s="10"/>
      <c r="I1365" s="10"/>
      <c r="J1365" s="10"/>
      <c r="K1365" s="10"/>
      <c r="L1365" s="10"/>
      <c r="M1365" s="10"/>
      <c r="N1365" s="10"/>
      <c r="O1365" s="10"/>
      <c r="P1365" s="10"/>
      <c r="Q1365" s="10">
        <f t="shared" si="1"/>
        <v>0</v>
      </c>
      <c r="R1365" s="10"/>
      <c r="S1365" s="10"/>
      <c r="T1365" s="10"/>
    </row>
    <row r="1366" spans="1:20" ht="15.75" customHeight="1">
      <c r="A1366" s="10"/>
      <c r="B1366" s="12"/>
      <c r="C1366" s="10"/>
      <c r="D1366" s="10"/>
      <c r="E1366" s="10"/>
      <c r="F1366" s="10"/>
      <c r="G1366" s="10"/>
      <c r="H1366" s="10"/>
      <c r="I1366" s="10"/>
      <c r="J1366" s="10"/>
      <c r="K1366" s="10"/>
      <c r="L1366" s="10"/>
      <c r="M1366" s="10"/>
      <c r="N1366" s="10"/>
      <c r="O1366" s="10"/>
      <c r="P1366" s="10"/>
      <c r="Q1366" s="10">
        <f t="shared" si="1"/>
        <v>0</v>
      </c>
      <c r="R1366" s="10"/>
      <c r="S1366" s="10"/>
      <c r="T1366" s="10"/>
    </row>
    <row r="1367" spans="1:20" ht="15.75" customHeight="1">
      <c r="A1367" s="10"/>
      <c r="B1367" s="12"/>
      <c r="C1367" s="10"/>
      <c r="D1367" s="10"/>
      <c r="E1367" s="10"/>
      <c r="F1367" s="10"/>
      <c r="G1367" s="10"/>
      <c r="H1367" s="10"/>
      <c r="I1367" s="10"/>
      <c r="J1367" s="10"/>
      <c r="K1367" s="10"/>
      <c r="L1367" s="10"/>
      <c r="M1367" s="10"/>
      <c r="N1367" s="10"/>
      <c r="O1367" s="10"/>
      <c r="P1367" s="10"/>
      <c r="Q1367" s="10">
        <f t="shared" si="1"/>
        <v>0</v>
      </c>
      <c r="R1367" s="10"/>
      <c r="S1367" s="10"/>
      <c r="T1367" s="10"/>
    </row>
    <row r="1368" spans="1:20" ht="15.75" customHeight="1">
      <c r="A1368" s="10"/>
      <c r="B1368" s="12"/>
      <c r="C1368" s="10"/>
      <c r="D1368" s="10"/>
      <c r="E1368" s="10"/>
      <c r="F1368" s="10"/>
      <c r="G1368" s="10"/>
      <c r="H1368" s="10"/>
      <c r="I1368" s="10"/>
      <c r="J1368" s="10"/>
      <c r="K1368" s="10"/>
      <c r="L1368" s="10"/>
      <c r="M1368" s="10"/>
      <c r="N1368" s="10"/>
      <c r="O1368" s="10"/>
      <c r="P1368" s="10"/>
      <c r="Q1368" s="10">
        <f t="shared" si="1"/>
        <v>0</v>
      </c>
      <c r="R1368" s="10"/>
      <c r="S1368" s="10"/>
      <c r="T1368" s="10"/>
    </row>
    <row r="1369" spans="1:20" ht="15.75" customHeight="1">
      <c r="A1369" s="10"/>
      <c r="B1369" s="12"/>
      <c r="C1369" s="10"/>
      <c r="D1369" s="10"/>
      <c r="E1369" s="10"/>
      <c r="F1369" s="10"/>
      <c r="G1369" s="10"/>
      <c r="H1369" s="10"/>
      <c r="I1369" s="10"/>
      <c r="J1369" s="10"/>
      <c r="K1369" s="10"/>
      <c r="L1369" s="10"/>
      <c r="M1369" s="10"/>
      <c r="N1369" s="10"/>
      <c r="O1369" s="10"/>
      <c r="P1369" s="10"/>
      <c r="Q1369" s="10">
        <f t="shared" si="1"/>
        <v>0</v>
      </c>
      <c r="R1369" s="10"/>
      <c r="S1369" s="10"/>
      <c r="T1369" s="10"/>
    </row>
    <row r="1370" spans="1:20" ht="15.75" customHeight="1">
      <c r="A1370" s="10"/>
      <c r="B1370" s="12"/>
      <c r="C1370" s="10"/>
      <c r="D1370" s="10"/>
      <c r="E1370" s="10"/>
      <c r="F1370" s="10"/>
      <c r="G1370" s="10"/>
      <c r="H1370" s="10"/>
      <c r="I1370" s="10"/>
      <c r="J1370" s="10"/>
      <c r="K1370" s="10"/>
      <c r="L1370" s="10"/>
      <c r="M1370" s="10"/>
      <c r="N1370" s="10"/>
      <c r="O1370" s="10"/>
      <c r="P1370" s="10"/>
      <c r="Q1370" s="10">
        <f t="shared" si="1"/>
        <v>0</v>
      </c>
      <c r="R1370" s="10"/>
      <c r="S1370" s="10"/>
      <c r="T1370" s="10"/>
    </row>
    <row r="1371" spans="1:20" ht="15.75" customHeight="1">
      <c r="A1371" s="10"/>
      <c r="B1371" s="12"/>
      <c r="C1371" s="10"/>
      <c r="D1371" s="10"/>
      <c r="E1371" s="10"/>
      <c r="F1371" s="10"/>
      <c r="G1371" s="10"/>
      <c r="H1371" s="10"/>
      <c r="I1371" s="10"/>
      <c r="J1371" s="10"/>
      <c r="K1371" s="10"/>
      <c r="L1371" s="10"/>
      <c r="M1371" s="10"/>
      <c r="N1371" s="10"/>
      <c r="O1371" s="10"/>
      <c r="P1371" s="10"/>
      <c r="Q1371" s="10">
        <f t="shared" si="1"/>
        <v>0</v>
      </c>
      <c r="R1371" s="10"/>
      <c r="S1371" s="10"/>
      <c r="T1371" s="10"/>
    </row>
    <row r="1372" spans="1:20" ht="15.75" customHeight="1">
      <c r="A1372" s="10"/>
      <c r="B1372" s="12"/>
      <c r="C1372" s="10"/>
      <c r="D1372" s="10"/>
      <c r="E1372" s="10"/>
      <c r="F1372" s="10"/>
      <c r="G1372" s="10"/>
      <c r="H1372" s="10"/>
      <c r="I1372" s="10"/>
      <c r="J1372" s="10"/>
      <c r="K1372" s="10"/>
      <c r="L1372" s="10"/>
      <c r="M1372" s="10"/>
      <c r="N1372" s="10"/>
      <c r="O1372" s="10"/>
      <c r="P1372" s="10"/>
      <c r="Q1372" s="10">
        <f t="shared" si="1"/>
        <v>0</v>
      </c>
      <c r="R1372" s="10"/>
      <c r="S1372" s="10"/>
      <c r="T1372" s="10"/>
    </row>
    <row r="1373" spans="1:20" ht="15.75" customHeight="1">
      <c r="A1373" s="10"/>
      <c r="B1373" s="12"/>
      <c r="C1373" s="10"/>
      <c r="D1373" s="10"/>
      <c r="E1373" s="10"/>
      <c r="F1373" s="10"/>
      <c r="G1373" s="10"/>
      <c r="H1373" s="10"/>
      <c r="I1373" s="10"/>
      <c r="J1373" s="10"/>
      <c r="K1373" s="10"/>
      <c r="L1373" s="10"/>
      <c r="M1373" s="10"/>
      <c r="N1373" s="10"/>
      <c r="O1373" s="10"/>
      <c r="P1373" s="10"/>
      <c r="Q1373" s="10">
        <f t="shared" si="1"/>
        <v>0</v>
      </c>
      <c r="R1373" s="10"/>
      <c r="S1373" s="10"/>
      <c r="T1373" s="10"/>
    </row>
    <row r="1374" spans="1:20" ht="15.75" customHeight="1">
      <c r="A1374" s="10"/>
      <c r="B1374" s="12"/>
      <c r="C1374" s="10"/>
      <c r="D1374" s="10"/>
      <c r="E1374" s="10"/>
      <c r="F1374" s="10"/>
      <c r="G1374" s="10"/>
      <c r="H1374" s="10"/>
      <c r="I1374" s="10"/>
      <c r="J1374" s="10"/>
      <c r="K1374" s="10"/>
      <c r="L1374" s="10"/>
      <c r="M1374" s="10"/>
      <c r="N1374" s="10"/>
      <c r="O1374" s="10"/>
      <c r="P1374" s="10"/>
      <c r="Q1374" s="10">
        <f t="shared" si="1"/>
        <v>0</v>
      </c>
      <c r="R1374" s="10"/>
      <c r="S1374" s="10"/>
      <c r="T1374" s="10"/>
    </row>
    <row r="1375" spans="1:20" ht="15.75" customHeight="1">
      <c r="A1375" s="10"/>
      <c r="B1375" s="12"/>
      <c r="C1375" s="10"/>
      <c r="D1375" s="10"/>
      <c r="E1375" s="10"/>
      <c r="F1375" s="10"/>
      <c r="G1375" s="10"/>
      <c r="H1375" s="10"/>
      <c r="I1375" s="10"/>
      <c r="J1375" s="10"/>
      <c r="K1375" s="10"/>
      <c r="L1375" s="10"/>
      <c r="M1375" s="10"/>
      <c r="N1375" s="10"/>
      <c r="O1375" s="10"/>
      <c r="P1375" s="10"/>
      <c r="Q1375" s="10">
        <f t="shared" si="1"/>
        <v>0</v>
      </c>
      <c r="R1375" s="10"/>
      <c r="S1375" s="10"/>
      <c r="T1375" s="10"/>
    </row>
    <row r="1376" spans="1:20" ht="15.75" customHeight="1">
      <c r="A1376" s="10"/>
      <c r="B1376" s="12"/>
      <c r="C1376" s="10"/>
      <c r="D1376" s="10"/>
      <c r="E1376" s="10"/>
      <c r="F1376" s="10"/>
      <c r="G1376" s="10"/>
      <c r="H1376" s="10"/>
      <c r="I1376" s="10"/>
      <c r="J1376" s="10"/>
      <c r="K1376" s="10"/>
      <c r="L1376" s="10"/>
      <c r="M1376" s="10"/>
      <c r="N1376" s="10"/>
      <c r="O1376" s="10"/>
      <c r="P1376" s="10"/>
      <c r="Q1376" s="10">
        <f t="shared" si="1"/>
        <v>0</v>
      </c>
      <c r="R1376" s="10"/>
      <c r="S1376" s="10"/>
      <c r="T1376" s="10"/>
    </row>
    <row r="1377" spans="1:20" ht="15.75" customHeight="1">
      <c r="A1377" s="10"/>
      <c r="B1377" s="12"/>
      <c r="C1377" s="10"/>
      <c r="D1377" s="10"/>
      <c r="E1377" s="10"/>
      <c r="F1377" s="10"/>
      <c r="G1377" s="10"/>
      <c r="H1377" s="10"/>
      <c r="I1377" s="10"/>
      <c r="J1377" s="10"/>
      <c r="K1377" s="10"/>
      <c r="L1377" s="10"/>
      <c r="M1377" s="10"/>
      <c r="N1377" s="10"/>
      <c r="O1377" s="10"/>
      <c r="P1377" s="10"/>
      <c r="Q1377" s="10">
        <f t="shared" si="1"/>
        <v>0</v>
      </c>
      <c r="R1377" s="10"/>
      <c r="S1377" s="10"/>
      <c r="T1377" s="10"/>
    </row>
    <row r="1378" spans="1:20" ht="15.75" customHeight="1">
      <c r="A1378" s="10"/>
      <c r="B1378" s="12"/>
      <c r="C1378" s="10"/>
      <c r="D1378" s="10"/>
      <c r="E1378" s="10"/>
      <c r="F1378" s="10"/>
      <c r="G1378" s="10"/>
      <c r="H1378" s="10"/>
      <c r="I1378" s="10"/>
      <c r="J1378" s="10"/>
      <c r="K1378" s="10"/>
      <c r="L1378" s="10"/>
      <c r="M1378" s="10"/>
      <c r="N1378" s="10"/>
      <c r="O1378" s="10"/>
      <c r="P1378" s="10"/>
      <c r="Q1378" s="10">
        <f t="shared" si="1"/>
        <v>0</v>
      </c>
      <c r="R1378" s="10"/>
      <c r="S1378" s="10"/>
      <c r="T1378" s="10"/>
    </row>
    <row r="1379" spans="1:20" ht="15.75" customHeight="1">
      <c r="A1379" s="10"/>
      <c r="B1379" s="12"/>
      <c r="C1379" s="10"/>
      <c r="D1379" s="10"/>
      <c r="E1379" s="10"/>
      <c r="F1379" s="10"/>
      <c r="G1379" s="10"/>
      <c r="H1379" s="10"/>
      <c r="I1379" s="10"/>
      <c r="J1379" s="10"/>
      <c r="K1379" s="10"/>
      <c r="L1379" s="10"/>
      <c r="M1379" s="10"/>
      <c r="N1379" s="10"/>
      <c r="O1379" s="10"/>
      <c r="P1379" s="10"/>
      <c r="Q1379" s="10">
        <f t="shared" si="1"/>
        <v>0</v>
      </c>
      <c r="R1379" s="10"/>
      <c r="S1379" s="10"/>
      <c r="T1379" s="10"/>
    </row>
    <row r="1380" spans="1:20" ht="15.75" customHeight="1">
      <c r="A1380" s="10"/>
      <c r="B1380" s="12"/>
      <c r="C1380" s="10"/>
      <c r="D1380" s="10"/>
      <c r="E1380" s="10"/>
      <c r="F1380" s="10"/>
      <c r="G1380" s="10"/>
      <c r="H1380" s="10"/>
      <c r="I1380" s="10"/>
      <c r="J1380" s="10"/>
      <c r="K1380" s="10"/>
      <c r="L1380" s="10"/>
      <c r="M1380" s="10"/>
      <c r="N1380" s="10"/>
      <c r="O1380" s="10"/>
      <c r="P1380" s="10"/>
      <c r="Q1380" s="10">
        <f t="shared" si="1"/>
        <v>0</v>
      </c>
      <c r="R1380" s="10"/>
      <c r="S1380" s="10"/>
      <c r="T1380" s="10"/>
    </row>
    <row r="1381" spans="1:20" ht="15.75" customHeight="1">
      <c r="A1381" s="10"/>
      <c r="B1381" s="12"/>
      <c r="C1381" s="10"/>
      <c r="D1381" s="10"/>
      <c r="E1381" s="10"/>
      <c r="F1381" s="10"/>
      <c r="G1381" s="10"/>
      <c r="H1381" s="10"/>
      <c r="I1381" s="10"/>
      <c r="J1381" s="10"/>
      <c r="K1381" s="10"/>
      <c r="L1381" s="10"/>
      <c r="M1381" s="10"/>
      <c r="N1381" s="10"/>
      <c r="O1381" s="10"/>
      <c r="P1381" s="10"/>
      <c r="Q1381" s="10">
        <f t="shared" si="1"/>
        <v>0</v>
      </c>
      <c r="R1381" s="10"/>
      <c r="S1381" s="10"/>
      <c r="T1381" s="10"/>
    </row>
    <row r="1382" spans="1:20" ht="15.75" customHeight="1">
      <c r="A1382" s="10"/>
      <c r="B1382" s="12"/>
      <c r="C1382" s="10"/>
      <c r="D1382" s="10"/>
      <c r="E1382" s="10"/>
      <c r="F1382" s="10"/>
      <c r="G1382" s="10"/>
      <c r="H1382" s="10"/>
      <c r="I1382" s="10"/>
      <c r="J1382" s="10"/>
      <c r="K1382" s="10"/>
      <c r="L1382" s="10"/>
      <c r="M1382" s="10"/>
      <c r="N1382" s="10"/>
      <c r="O1382" s="10"/>
      <c r="P1382" s="10"/>
      <c r="Q1382" s="10">
        <f t="shared" si="1"/>
        <v>0</v>
      </c>
      <c r="R1382" s="10"/>
      <c r="S1382" s="10"/>
      <c r="T1382" s="10"/>
    </row>
    <row r="1383" spans="1:20" ht="15.75" customHeight="1">
      <c r="A1383" s="10"/>
      <c r="B1383" s="12"/>
      <c r="C1383" s="10"/>
      <c r="D1383" s="10"/>
      <c r="E1383" s="10"/>
      <c r="F1383" s="10"/>
      <c r="G1383" s="10"/>
      <c r="H1383" s="10"/>
      <c r="I1383" s="10"/>
      <c r="J1383" s="10"/>
      <c r="K1383" s="10"/>
      <c r="L1383" s="10"/>
      <c r="M1383" s="10"/>
      <c r="N1383" s="10"/>
      <c r="O1383" s="10"/>
      <c r="P1383" s="10"/>
      <c r="Q1383" s="10">
        <f t="shared" si="1"/>
        <v>0</v>
      </c>
      <c r="R1383" s="10"/>
      <c r="S1383" s="10"/>
      <c r="T1383" s="10"/>
    </row>
    <row r="1384" spans="1:20" ht="15.75" customHeight="1">
      <c r="A1384" s="10"/>
      <c r="B1384" s="12"/>
      <c r="C1384" s="10"/>
      <c r="D1384" s="10"/>
      <c r="E1384" s="10"/>
      <c r="F1384" s="10"/>
      <c r="G1384" s="10"/>
      <c r="H1384" s="10"/>
      <c r="I1384" s="10"/>
      <c r="J1384" s="10"/>
      <c r="K1384" s="10"/>
      <c r="L1384" s="10"/>
      <c r="M1384" s="10"/>
      <c r="N1384" s="10"/>
      <c r="O1384" s="10"/>
      <c r="P1384" s="10"/>
      <c r="Q1384" s="10">
        <f t="shared" si="1"/>
        <v>0</v>
      </c>
      <c r="R1384" s="10"/>
      <c r="S1384" s="10"/>
      <c r="T1384" s="10"/>
    </row>
    <row r="1385" spans="1:20" ht="15.75" customHeight="1">
      <c r="A1385" s="10"/>
      <c r="B1385" s="12"/>
      <c r="C1385" s="10"/>
      <c r="D1385" s="10"/>
      <c r="E1385" s="10"/>
      <c r="F1385" s="10"/>
      <c r="G1385" s="10"/>
      <c r="H1385" s="10"/>
      <c r="I1385" s="10"/>
      <c r="J1385" s="10"/>
      <c r="K1385" s="10"/>
      <c r="L1385" s="10"/>
      <c r="M1385" s="10"/>
      <c r="N1385" s="10"/>
      <c r="O1385" s="10"/>
      <c r="P1385" s="10"/>
      <c r="Q1385" s="10">
        <f t="shared" si="1"/>
        <v>0</v>
      </c>
      <c r="R1385" s="10"/>
      <c r="S1385" s="10"/>
      <c r="T1385" s="10"/>
    </row>
    <row r="1386" spans="1:20" ht="15.75" customHeight="1">
      <c r="A1386" s="10"/>
      <c r="B1386" s="12"/>
      <c r="C1386" s="10"/>
      <c r="D1386" s="10"/>
      <c r="E1386" s="10"/>
      <c r="F1386" s="10"/>
      <c r="G1386" s="10"/>
      <c r="H1386" s="10"/>
      <c r="I1386" s="10"/>
      <c r="J1386" s="10"/>
      <c r="K1386" s="10"/>
      <c r="L1386" s="10"/>
      <c r="M1386" s="10"/>
      <c r="N1386" s="10"/>
      <c r="O1386" s="10"/>
      <c r="P1386" s="10"/>
      <c r="Q1386" s="10">
        <f t="shared" si="1"/>
        <v>0</v>
      </c>
      <c r="R1386" s="10"/>
      <c r="S1386" s="10"/>
      <c r="T1386" s="10"/>
    </row>
    <row r="1387" spans="1:20" ht="15.75" customHeight="1">
      <c r="A1387" s="10"/>
      <c r="B1387" s="12"/>
      <c r="C1387" s="10"/>
      <c r="D1387" s="10"/>
      <c r="E1387" s="10"/>
      <c r="F1387" s="10"/>
      <c r="G1387" s="10"/>
      <c r="H1387" s="10"/>
      <c r="I1387" s="10"/>
      <c r="J1387" s="10"/>
      <c r="K1387" s="10"/>
      <c r="L1387" s="10"/>
      <c r="M1387" s="10"/>
      <c r="N1387" s="10"/>
      <c r="O1387" s="10"/>
      <c r="P1387" s="10"/>
      <c r="Q1387" s="10">
        <f t="shared" si="1"/>
        <v>0</v>
      </c>
      <c r="R1387" s="10"/>
      <c r="S1387" s="10"/>
      <c r="T1387" s="10"/>
    </row>
    <row r="1388" spans="1:20" ht="15.75" customHeight="1">
      <c r="A1388" s="10"/>
      <c r="B1388" s="12"/>
      <c r="C1388" s="10"/>
      <c r="D1388" s="10"/>
      <c r="E1388" s="10"/>
      <c r="F1388" s="10"/>
      <c r="G1388" s="10"/>
      <c r="H1388" s="10"/>
      <c r="I1388" s="10"/>
      <c r="J1388" s="10"/>
      <c r="K1388" s="10"/>
      <c r="L1388" s="10"/>
      <c r="M1388" s="10"/>
      <c r="N1388" s="10"/>
      <c r="O1388" s="10"/>
      <c r="P1388" s="10"/>
      <c r="Q1388" s="10">
        <f t="shared" si="1"/>
        <v>0</v>
      </c>
      <c r="R1388" s="10"/>
      <c r="S1388" s="10"/>
      <c r="T1388" s="10"/>
    </row>
    <row r="1389" spans="1:20" ht="15.75" customHeight="1">
      <c r="A1389" s="10"/>
      <c r="B1389" s="12"/>
      <c r="C1389" s="10"/>
      <c r="D1389" s="10"/>
      <c r="E1389" s="10"/>
      <c r="F1389" s="10"/>
      <c r="G1389" s="10"/>
      <c r="H1389" s="10"/>
      <c r="I1389" s="10"/>
      <c r="J1389" s="10"/>
      <c r="K1389" s="10"/>
      <c r="L1389" s="10"/>
      <c r="M1389" s="10"/>
      <c r="N1389" s="10"/>
      <c r="O1389" s="10"/>
      <c r="P1389" s="10"/>
      <c r="Q1389" s="10">
        <f t="shared" si="1"/>
        <v>0</v>
      </c>
      <c r="R1389" s="10"/>
      <c r="S1389" s="10"/>
      <c r="T1389" s="10"/>
    </row>
    <row r="1390" spans="1:20" ht="15.75" customHeight="1">
      <c r="A1390" s="10"/>
      <c r="B1390" s="12"/>
      <c r="C1390" s="10"/>
      <c r="D1390" s="10"/>
      <c r="E1390" s="10"/>
      <c r="F1390" s="10"/>
      <c r="G1390" s="10"/>
      <c r="H1390" s="10"/>
      <c r="I1390" s="10"/>
      <c r="J1390" s="10"/>
      <c r="K1390" s="10"/>
      <c r="L1390" s="10"/>
      <c r="M1390" s="10"/>
      <c r="N1390" s="10"/>
      <c r="O1390" s="10"/>
      <c r="P1390" s="10"/>
      <c r="Q1390" s="10">
        <f t="shared" si="1"/>
        <v>0</v>
      </c>
      <c r="R1390" s="10"/>
      <c r="S1390" s="10"/>
      <c r="T1390" s="10"/>
    </row>
    <row r="1391" spans="1:20" ht="15.75" customHeight="1">
      <c r="A1391" s="10"/>
      <c r="B1391" s="12"/>
      <c r="C1391" s="10"/>
      <c r="D1391" s="10"/>
      <c r="E1391" s="10"/>
      <c r="F1391" s="10"/>
      <c r="G1391" s="10"/>
      <c r="H1391" s="10"/>
      <c r="I1391" s="10"/>
      <c r="J1391" s="10"/>
      <c r="K1391" s="10"/>
      <c r="L1391" s="10"/>
      <c r="M1391" s="10"/>
      <c r="N1391" s="10"/>
      <c r="O1391" s="10"/>
      <c r="P1391" s="10"/>
      <c r="Q1391" s="10">
        <f t="shared" si="1"/>
        <v>0</v>
      </c>
      <c r="R1391" s="10"/>
      <c r="S1391" s="10"/>
      <c r="T1391" s="10"/>
    </row>
    <row r="1392" spans="1:20" ht="15.75" customHeight="1">
      <c r="A1392" s="10"/>
      <c r="B1392" s="12"/>
      <c r="C1392" s="10"/>
      <c r="D1392" s="10"/>
      <c r="E1392" s="10"/>
      <c r="F1392" s="10"/>
      <c r="G1392" s="10"/>
      <c r="H1392" s="10"/>
      <c r="I1392" s="10"/>
      <c r="J1392" s="10"/>
      <c r="K1392" s="10"/>
      <c r="L1392" s="10"/>
      <c r="M1392" s="10"/>
      <c r="N1392" s="10"/>
      <c r="O1392" s="10"/>
      <c r="P1392" s="10"/>
      <c r="Q1392" s="10">
        <f t="shared" si="1"/>
        <v>0</v>
      </c>
      <c r="R1392" s="10"/>
      <c r="S1392" s="10"/>
      <c r="T1392" s="10"/>
    </row>
    <row r="1393" spans="1:20" ht="15.75" customHeight="1">
      <c r="A1393" s="10"/>
      <c r="B1393" s="12"/>
      <c r="C1393" s="10"/>
      <c r="D1393" s="10"/>
      <c r="E1393" s="10"/>
      <c r="F1393" s="10"/>
      <c r="G1393" s="10"/>
      <c r="H1393" s="10"/>
      <c r="I1393" s="10"/>
      <c r="J1393" s="10"/>
      <c r="K1393" s="10"/>
      <c r="L1393" s="10"/>
      <c r="M1393" s="10"/>
      <c r="N1393" s="10"/>
      <c r="O1393" s="10"/>
      <c r="P1393" s="10"/>
      <c r="Q1393" s="10">
        <f t="shared" si="1"/>
        <v>0</v>
      </c>
      <c r="R1393" s="10"/>
      <c r="S1393" s="10"/>
      <c r="T1393" s="10"/>
    </row>
    <row r="1394" spans="1:20" ht="15.75" customHeight="1">
      <c r="A1394" s="10"/>
      <c r="B1394" s="12"/>
      <c r="C1394" s="10"/>
      <c r="D1394" s="10"/>
      <c r="E1394" s="10"/>
      <c r="F1394" s="10"/>
      <c r="G1394" s="10"/>
      <c r="H1394" s="10"/>
      <c r="I1394" s="10"/>
      <c r="J1394" s="10"/>
      <c r="K1394" s="10"/>
      <c r="L1394" s="10"/>
      <c r="M1394" s="10"/>
      <c r="N1394" s="10"/>
      <c r="O1394" s="10"/>
      <c r="P1394" s="10"/>
      <c r="Q1394" s="10">
        <f t="shared" si="1"/>
        <v>0</v>
      </c>
      <c r="R1394" s="10"/>
      <c r="S1394" s="10"/>
      <c r="T1394" s="10"/>
    </row>
    <row r="1395" spans="1:20" ht="15.75" customHeight="1">
      <c r="A1395" s="10"/>
      <c r="B1395" s="12"/>
      <c r="C1395" s="10"/>
      <c r="D1395" s="10"/>
      <c r="E1395" s="10"/>
      <c r="F1395" s="10"/>
      <c r="G1395" s="10"/>
      <c r="H1395" s="10"/>
      <c r="I1395" s="10"/>
      <c r="J1395" s="10"/>
      <c r="K1395" s="10"/>
      <c r="L1395" s="10"/>
      <c r="M1395" s="10"/>
      <c r="N1395" s="10"/>
      <c r="O1395" s="10"/>
      <c r="P1395" s="10"/>
      <c r="Q1395" s="10">
        <f t="shared" si="1"/>
        <v>0</v>
      </c>
      <c r="R1395" s="10"/>
      <c r="S1395" s="10"/>
      <c r="T1395" s="10"/>
    </row>
    <row r="1396" spans="1:20" ht="15.75" customHeight="1">
      <c r="A1396" s="10"/>
      <c r="B1396" s="12"/>
      <c r="C1396" s="10"/>
      <c r="D1396" s="10"/>
      <c r="E1396" s="10"/>
      <c r="F1396" s="10"/>
      <c r="G1396" s="10"/>
      <c r="H1396" s="10"/>
      <c r="I1396" s="10"/>
      <c r="J1396" s="10"/>
      <c r="K1396" s="10"/>
      <c r="L1396" s="10"/>
      <c r="M1396" s="10"/>
      <c r="N1396" s="10"/>
      <c r="O1396" s="10"/>
      <c r="P1396" s="10"/>
      <c r="Q1396" s="10">
        <f t="shared" si="1"/>
        <v>0</v>
      </c>
      <c r="R1396" s="10"/>
      <c r="S1396" s="10"/>
      <c r="T1396" s="10"/>
    </row>
    <row r="1397" spans="1:20" ht="15.75" customHeight="1">
      <c r="A1397" s="10"/>
      <c r="B1397" s="12"/>
      <c r="C1397" s="10"/>
      <c r="D1397" s="10"/>
      <c r="E1397" s="10"/>
      <c r="F1397" s="10"/>
      <c r="G1397" s="10"/>
      <c r="H1397" s="10"/>
      <c r="I1397" s="10"/>
      <c r="J1397" s="10"/>
      <c r="K1397" s="10"/>
      <c r="L1397" s="10"/>
      <c r="M1397" s="10"/>
      <c r="N1397" s="10"/>
      <c r="O1397" s="10"/>
      <c r="P1397" s="10"/>
      <c r="Q1397" s="10">
        <f t="shared" si="1"/>
        <v>0</v>
      </c>
      <c r="R1397" s="10"/>
      <c r="S1397" s="10"/>
      <c r="T1397" s="10"/>
    </row>
    <row r="1398" spans="1:20" ht="15.75" customHeight="1">
      <c r="A1398" s="10"/>
      <c r="B1398" s="12"/>
      <c r="C1398" s="10"/>
      <c r="D1398" s="10"/>
      <c r="E1398" s="10"/>
      <c r="F1398" s="10"/>
      <c r="G1398" s="10"/>
      <c r="H1398" s="10"/>
      <c r="I1398" s="10"/>
      <c r="J1398" s="10"/>
      <c r="K1398" s="10"/>
      <c r="L1398" s="10"/>
      <c r="M1398" s="10"/>
      <c r="N1398" s="10"/>
      <c r="O1398" s="10"/>
      <c r="P1398" s="10"/>
      <c r="Q1398" s="10">
        <f t="shared" si="1"/>
        <v>0</v>
      </c>
      <c r="R1398" s="10"/>
      <c r="S1398" s="10"/>
      <c r="T1398" s="10"/>
    </row>
    <row r="1399" spans="1:20" ht="15.75" customHeight="1">
      <c r="A1399" s="10"/>
      <c r="B1399" s="12"/>
      <c r="C1399" s="10"/>
      <c r="D1399" s="10"/>
      <c r="E1399" s="10"/>
      <c r="F1399" s="10"/>
      <c r="G1399" s="10"/>
      <c r="H1399" s="10"/>
      <c r="I1399" s="10"/>
      <c r="J1399" s="10"/>
      <c r="K1399" s="10"/>
      <c r="L1399" s="10"/>
      <c r="M1399" s="10"/>
      <c r="N1399" s="10"/>
      <c r="O1399" s="10"/>
      <c r="P1399" s="10"/>
      <c r="Q1399" s="10">
        <f t="shared" si="1"/>
        <v>0</v>
      </c>
      <c r="R1399" s="10"/>
      <c r="S1399" s="10"/>
      <c r="T1399" s="10"/>
    </row>
    <row r="1400" spans="1:20" ht="15.75" customHeight="1">
      <c r="A1400" s="10"/>
      <c r="B1400" s="12"/>
      <c r="C1400" s="10"/>
      <c r="D1400" s="10"/>
      <c r="E1400" s="10"/>
      <c r="F1400" s="10"/>
      <c r="G1400" s="10"/>
      <c r="H1400" s="10"/>
      <c r="I1400" s="10"/>
      <c r="J1400" s="10"/>
      <c r="K1400" s="10"/>
      <c r="L1400" s="10"/>
      <c r="M1400" s="10"/>
      <c r="N1400" s="10"/>
      <c r="O1400" s="10"/>
      <c r="P1400" s="10"/>
      <c r="Q1400" s="10">
        <f t="shared" si="1"/>
        <v>0</v>
      </c>
      <c r="R1400" s="10"/>
      <c r="S1400" s="10"/>
      <c r="T1400" s="10"/>
    </row>
    <row r="1401" spans="1:20" ht="15.75" customHeight="1">
      <c r="A1401" s="10"/>
      <c r="B1401" s="12"/>
      <c r="C1401" s="10"/>
      <c r="D1401" s="10"/>
      <c r="E1401" s="10"/>
      <c r="F1401" s="10"/>
      <c r="G1401" s="10"/>
      <c r="H1401" s="10"/>
      <c r="I1401" s="10"/>
      <c r="J1401" s="10"/>
      <c r="K1401" s="10"/>
      <c r="L1401" s="10"/>
      <c r="M1401" s="10"/>
      <c r="N1401" s="10"/>
      <c r="O1401" s="10"/>
      <c r="P1401" s="10"/>
      <c r="Q1401" s="10">
        <f t="shared" si="1"/>
        <v>0</v>
      </c>
      <c r="R1401" s="10"/>
      <c r="S1401" s="10"/>
      <c r="T1401" s="10"/>
    </row>
    <row r="1402" spans="1:20" ht="15.75" customHeight="1">
      <c r="A1402" s="10"/>
      <c r="B1402" s="12"/>
      <c r="C1402" s="10"/>
      <c r="D1402" s="10"/>
      <c r="E1402" s="10"/>
      <c r="F1402" s="10"/>
      <c r="G1402" s="10"/>
      <c r="H1402" s="10"/>
      <c r="I1402" s="10"/>
      <c r="J1402" s="10"/>
      <c r="K1402" s="10"/>
      <c r="L1402" s="10"/>
      <c r="M1402" s="10"/>
      <c r="N1402" s="10"/>
      <c r="O1402" s="10"/>
      <c r="P1402" s="10"/>
      <c r="Q1402" s="10">
        <f t="shared" si="1"/>
        <v>0</v>
      </c>
      <c r="R1402" s="10"/>
      <c r="S1402" s="10"/>
      <c r="T1402" s="10"/>
    </row>
    <row r="1403" spans="1:20" ht="15.75" customHeight="1">
      <c r="A1403" s="10"/>
      <c r="B1403" s="12"/>
      <c r="C1403" s="10"/>
      <c r="D1403" s="10"/>
      <c r="E1403" s="10"/>
      <c r="F1403" s="10"/>
      <c r="G1403" s="10"/>
      <c r="H1403" s="10"/>
      <c r="I1403" s="10"/>
      <c r="J1403" s="10"/>
      <c r="K1403" s="10"/>
      <c r="L1403" s="10"/>
      <c r="M1403" s="10"/>
      <c r="N1403" s="10"/>
      <c r="O1403" s="10"/>
      <c r="P1403" s="10"/>
      <c r="Q1403" s="10">
        <f t="shared" si="1"/>
        <v>0</v>
      </c>
      <c r="R1403" s="10"/>
      <c r="S1403" s="10"/>
      <c r="T1403" s="10"/>
    </row>
    <row r="1404" spans="1:20" ht="15.75" customHeight="1">
      <c r="A1404" s="10"/>
      <c r="B1404" s="12"/>
      <c r="C1404" s="10"/>
      <c r="D1404" s="10"/>
      <c r="E1404" s="10"/>
      <c r="F1404" s="10"/>
      <c r="G1404" s="10"/>
      <c r="H1404" s="10"/>
      <c r="I1404" s="10"/>
      <c r="J1404" s="10"/>
      <c r="K1404" s="10"/>
      <c r="L1404" s="10"/>
      <c r="M1404" s="10"/>
      <c r="N1404" s="10"/>
      <c r="O1404" s="10"/>
      <c r="P1404" s="10"/>
      <c r="Q1404" s="10">
        <f t="shared" si="1"/>
        <v>0</v>
      </c>
      <c r="R1404" s="10"/>
      <c r="S1404" s="10"/>
      <c r="T1404" s="10"/>
    </row>
    <row r="1405" spans="1:20" ht="15.75" customHeight="1">
      <c r="A1405" s="10"/>
      <c r="B1405" s="12"/>
      <c r="C1405" s="10"/>
      <c r="D1405" s="10"/>
      <c r="E1405" s="10"/>
      <c r="F1405" s="10"/>
      <c r="G1405" s="10"/>
      <c r="H1405" s="10"/>
      <c r="I1405" s="10"/>
      <c r="J1405" s="10"/>
      <c r="K1405" s="10"/>
      <c r="L1405" s="10"/>
      <c r="M1405" s="10"/>
      <c r="N1405" s="10"/>
      <c r="O1405" s="10"/>
      <c r="P1405" s="10"/>
      <c r="Q1405" s="10">
        <f t="shared" si="1"/>
        <v>0</v>
      </c>
      <c r="R1405" s="10"/>
      <c r="S1405" s="10"/>
      <c r="T1405" s="10"/>
    </row>
    <row r="1406" spans="1:20" ht="15.75" customHeight="1">
      <c r="A1406" s="10"/>
      <c r="B1406" s="12"/>
      <c r="C1406" s="10"/>
      <c r="D1406" s="10"/>
      <c r="E1406" s="10"/>
      <c r="F1406" s="10"/>
      <c r="G1406" s="10"/>
      <c r="H1406" s="10"/>
      <c r="I1406" s="10"/>
      <c r="J1406" s="10"/>
      <c r="K1406" s="10"/>
      <c r="L1406" s="10"/>
      <c r="M1406" s="10"/>
      <c r="N1406" s="10"/>
      <c r="O1406" s="10"/>
      <c r="P1406" s="10"/>
      <c r="Q1406" s="10">
        <f t="shared" si="1"/>
        <v>0</v>
      </c>
      <c r="R1406" s="10"/>
      <c r="S1406" s="10"/>
      <c r="T1406" s="10"/>
    </row>
    <row r="1407" spans="1:20" ht="15.75" customHeight="1">
      <c r="A1407" s="10"/>
      <c r="B1407" s="12"/>
      <c r="C1407" s="10"/>
      <c r="D1407" s="10"/>
      <c r="E1407" s="10"/>
      <c r="F1407" s="10"/>
      <c r="G1407" s="10"/>
      <c r="H1407" s="10"/>
      <c r="I1407" s="10"/>
      <c r="J1407" s="10"/>
      <c r="K1407" s="10"/>
      <c r="L1407" s="10"/>
      <c r="M1407" s="10"/>
      <c r="N1407" s="10"/>
      <c r="O1407" s="10"/>
      <c r="P1407" s="10"/>
      <c r="Q1407" s="10">
        <f t="shared" si="1"/>
        <v>0</v>
      </c>
      <c r="R1407" s="10"/>
      <c r="S1407" s="10"/>
      <c r="T1407" s="10"/>
    </row>
    <row r="1408" spans="1:20" ht="15.75" customHeight="1">
      <c r="A1408" s="10"/>
      <c r="B1408" s="12"/>
      <c r="C1408" s="10"/>
      <c r="D1408" s="10"/>
      <c r="E1408" s="10"/>
      <c r="F1408" s="10"/>
      <c r="G1408" s="10"/>
      <c r="H1408" s="10"/>
      <c r="I1408" s="10"/>
      <c r="J1408" s="10"/>
      <c r="K1408" s="10"/>
      <c r="L1408" s="10"/>
      <c r="M1408" s="10"/>
      <c r="N1408" s="10"/>
      <c r="O1408" s="10"/>
      <c r="P1408" s="10"/>
      <c r="Q1408" s="10">
        <f t="shared" si="1"/>
        <v>0</v>
      </c>
      <c r="R1408" s="10"/>
      <c r="S1408" s="10"/>
      <c r="T1408" s="10"/>
    </row>
    <row r="1409" spans="1:20" ht="15.75" customHeight="1">
      <c r="A1409" s="10"/>
      <c r="B1409" s="12"/>
      <c r="C1409" s="10"/>
      <c r="D1409" s="10"/>
      <c r="E1409" s="10"/>
      <c r="F1409" s="10"/>
      <c r="G1409" s="10"/>
      <c r="H1409" s="10"/>
      <c r="I1409" s="10"/>
      <c r="J1409" s="10"/>
      <c r="K1409" s="10"/>
      <c r="L1409" s="10"/>
      <c r="M1409" s="10"/>
      <c r="N1409" s="10"/>
      <c r="O1409" s="10"/>
      <c r="P1409" s="10"/>
      <c r="Q1409" s="10">
        <f t="shared" si="1"/>
        <v>0</v>
      </c>
      <c r="R1409" s="10"/>
      <c r="S1409" s="10"/>
      <c r="T1409" s="10"/>
    </row>
    <row r="1410" spans="1:20" ht="15.75" customHeight="1">
      <c r="A1410" s="10"/>
      <c r="B1410" s="12"/>
      <c r="C1410" s="10"/>
      <c r="D1410" s="10"/>
      <c r="E1410" s="10"/>
      <c r="F1410" s="10"/>
      <c r="G1410" s="10"/>
      <c r="H1410" s="10"/>
      <c r="I1410" s="10"/>
      <c r="J1410" s="10"/>
      <c r="K1410" s="10"/>
      <c r="L1410" s="10"/>
      <c r="M1410" s="10"/>
      <c r="N1410" s="10"/>
      <c r="O1410" s="10"/>
      <c r="P1410" s="10"/>
      <c r="Q1410" s="10">
        <f t="shared" si="1"/>
        <v>0</v>
      </c>
      <c r="R1410" s="10"/>
      <c r="S1410" s="10"/>
      <c r="T1410" s="10"/>
    </row>
    <row r="1411" spans="1:20" ht="15.75" customHeight="1">
      <c r="A1411" s="10"/>
      <c r="B1411" s="12"/>
      <c r="C1411" s="10"/>
      <c r="D1411" s="10"/>
      <c r="E1411" s="10"/>
      <c r="F1411" s="10"/>
      <c r="G1411" s="10"/>
      <c r="H1411" s="10"/>
      <c r="I1411" s="10"/>
      <c r="J1411" s="10"/>
      <c r="K1411" s="10"/>
      <c r="L1411" s="10"/>
      <c r="M1411" s="10"/>
      <c r="N1411" s="10"/>
      <c r="O1411" s="10"/>
      <c r="P1411" s="10"/>
      <c r="Q1411" s="10">
        <f t="shared" si="1"/>
        <v>0</v>
      </c>
      <c r="R1411" s="10"/>
      <c r="S1411" s="10"/>
      <c r="T1411" s="10"/>
    </row>
    <row r="1412" spans="1:20" ht="15.75" customHeight="1">
      <c r="A1412" s="10"/>
      <c r="B1412" s="12"/>
      <c r="C1412" s="10"/>
      <c r="D1412" s="10"/>
      <c r="E1412" s="10"/>
      <c r="F1412" s="10"/>
      <c r="G1412" s="10"/>
      <c r="H1412" s="10"/>
      <c r="I1412" s="10"/>
      <c r="J1412" s="10"/>
      <c r="K1412" s="10"/>
      <c r="L1412" s="10"/>
      <c r="M1412" s="10"/>
      <c r="N1412" s="10"/>
      <c r="O1412" s="10"/>
      <c r="P1412" s="10"/>
      <c r="Q1412" s="10">
        <f t="shared" si="1"/>
        <v>0</v>
      </c>
      <c r="R1412" s="10"/>
      <c r="S1412" s="10"/>
      <c r="T1412" s="10"/>
    </row>
    <row r="1413" spans="1:20" ht="15.75" customHeight="1">
      <c r="A1413" s="10"/>
      <c r="B1413" s="12"/>
      <c r="C1413" s="10"/>
      <c r="D1413" s="10"/>
      <c r="E1413" s="10"/>
      <c r="F1413" s="10"/>
      <c r="G1413" s="10"/>
      <c r="H1413" s="10"/>
      <c r="I1413" s="10"/>
      <c r="J1413" s="10"/>
      <c r="K1413" s="10"/>
      <c r="L1413" s="10"/>
      <c r="M1413" s="10"/>
      <c r="N1413" s="10"/>
      <c r="O1413" s="10"/>
      <c r="P1413" s="10"/>
      <c r="Q1413" s="10">
        <f t="shared" si="1"/>
        <v>0</v>
      </c>
      <c r="R1413" s="10"/>
      <c r="S1413" s="10"/>
      <c r="T1413" s="10"/>
    </row>
    <row r="1414" spans="1:20" ht="15.75" customHeight="1">
      <c r="A1414" s="10"/>
      <c r="B1414" s="12"/>
      <c r="C1414" s="10"/>
      <c r="D1414" s="10"/>
      <c r="E1414" s="10"/>
      <c r="F1414" s="10"/>
      <c r="G1414" s="10"/>
      <c r="H1414" s="10"/>
      <c r="I1414" s="10"/>
      <c r="J1414" s="10"/>
      <c r="K1414" s="10"/>
      <c r="L1414" s="10"/>
      <c r="M1414" s="10"/>
      <c r="N1414" s="10"/>
      <c r="O1414" s="10"/>
      <c r="P1414" s="10"/>
      <c r="Q1414" s="10">
        <f t="shared" si="1"/>
        <v>0</v>
      </c>
      <c r="R1414" s="10"/>
      <c r="S1414" s="10"/>
      <c r="T1414" s="10"/>
    </row>
    <row r="1415" spans="1:20" ht="15.75" customHeight="1">
      <c r="A1415" s="10"/>
      <c r="B1415" s="12"/>
      <c r="C1415" s="10"/>
      <c r="D1415" s="10"/>
      <c r="E1415" s="10"/>
      <c r="F1415" s="10"/>
      <c r="G1415" s="10"/>
      <c r="H1415" s="10"/>
      <c r="I1415" s="10"/>
      <c r="J1415" s="10"/>
      <c r="K1415" s="10"/>
      <c r="L1415" s="10"/>
      <c r="M1415" s="10"/>
      <c r="N1415" s="10"/>
      <c r="O1415" s="10"/>
      <c r="P1415" s="10"/>
      <c r="Q1415" s="10">
        <f t="shared" si="1"/>
        <v>0</v>
      </c>
      <c r="R1415" s="10"/>
      <c r="S1415" s="10"/>
      <c r="T1415" s="10"/>
    </row>
    <row r="1416" spans="1:20" ht="15.75" customHeight="1">
      <c r="A1416" s="10"/>
      <c r="B1416" s="12"/>
      <c r="C1416" s="10"/>
      <c r="D1416" s="10"/>
      <c r="E1416" s="10"/>
      <c r="F1416" s="10"/>
      <c r="G1416" s="10"/>
      <c r="H1416" s="10"/>
      <c r="I1416" s="10"/>
      <c r="J1416" s="10"/>
      <c r="K1416" s="10"/>
      <c r="L1416" s="10"/>
      <c r="M1416" s="10"/>
      <c r="N1416" s="10"/>
      <c r="O1416" s="10"/>
      <c r="P1416" s="10"/>
      <c r="Q1416" s="10">
        <f t="shared" si="1"/>
        <v>0</v>
      </c>
      <c r="R1416" s="10"/>
      <c r="S1416" s="10"/>
      <c r="T1416" s="10"/>
    </row>
    <row r="1417" spans="1:20" ht="15.75" customHeight="1">
      <c r="A1417" s="10"/>
      <c r="B1417" s="12"/>
      <c r="C1417" s="10"/>
      <c r="D1417" s="10"/>
      <c r="E1417" s="10"/>
      <c r="F1417" s="10"/>
      <c r="G1417" s="10"/>
      <c r="H1417" s="10"/>
      <c r="I1417" s="10"/>
      <c r="J1417" s="10"/>
      <c r="K1417" s="10"/>
      <c r="L1417" s="10"/>
      <c r="M1417" s="10"/>
      <c r="N1417" s="10"/>
      <c r="O1417" s="10"/>
      <c r="P1417" s="10"/>
      <c r="Q1417" s="10">
        <f t="shared" si="1"/>
        <v>0</v>
      </c>
      <c r="R1417" s="10"/>
      <c r="S1417" s="10"/>
      <c r="T1417" s="10"/>
    </row>
    <row r="1418" spans="1:20" ht="15.75" customHeight="1">
      <c r="A1418" s="10"/>
      <c r="B1418" s="12"/>
      <c r="C1418" s="10"/>
      <c r="D1418" s="10"/>
      <c r="E1418" s="10"/>
      <c r="F1418" s="10"/>
      <c r="G1418" s="10"/>
      <c r="H1418" s="10"/>
      <c r="I1418" s="10"/>
      <c r="J1418" s="10"/>
      <c r="K1418" s="10"/>
      <c r="L1418" s="10"/>
      <c r="M1418" s="10"/>
      <c r="N1418" s="10"/>
      <c r="O1418" s="10"/>
      <c r="P1418" s="10"/>
      <c r="Q1418" s="10">
        <f t="shared" si="1"/>
        <v>0</v>
      </c>
      <c r="R1418" s="10"/>
      <c r="S1418" s="10"/>
      <c r="T1418" s="10"/>
    </row>
    <row r="1419" spans="1:20" ht="15.75" customHeight="1">
      <c r="A1419" s="10"/>
      <c r="B1419" s="12"/>
      <c r="C1419" s="10"/>
      <c r="D1419" s="10"/>
      <c r="E1419" s="10"/>
      <c r="F1419" s="10"/>
      <c r="G1419" s="10"/>
      <c r="H1419" s="10"/>
      <c r="I1419" s="10"/>
      <c r="J1419" s="10"/>
      <c r="K1419" s="10"/>
      <c r="L1419" s="10"/>
      <c r="M1419" s="10"/>
      <c r="N1419" s="10"/>
      <c r="O1419" s="10"/>
      <c r="P1419" s="10"/>
      <c r="Q1419" s="10">
        <f t="shared" si="1"/>
        <v>0</v>
      </c>
      <c r="R1419" s="10"/>
      <c r="S1419" s="10"/>
      <c r="T1419" s="10"/>
    </row>
    <row r="1420" spans="1:20" ht="15.75" customHeight="1">
      <c r="A1420" s="10"/>
      <c r="B1420" s="12"/>
      <c r="C1420" s="10"/>
      <c r="D1420" s="10"/>
      <c r="E1420" s="10"/>
      <c r="F1420" s="10"/>
      <c r="G1420" s="10"/>
      <c r="H1420" s="10"/>
      <c r="I1420" s="10"/>
      <c r="J1420" s="10"/>
      <c r="K1420" s="10"/>
      <c r="L1420" s="10"/>
      <c r="M1420" s="10"/>
      <c r="N1420" s="10"/>
      <c r="O1420" s="10"/>
      <c r="P1420" s="10"/>
      <c r="Q1420" s="10">
        <f t="shared" si="1"/>
        <v>0</v>
      </c>
      <c r="R1420" s="10"/>
      <c r="S1420" s="10"/>
      <c r="T1420" s="10"/>
    </row>
    <row r="1421" spans="1:20" ht="15.75" customHeight="1">
      <c r="A1421" s="10"/>
      <c r="B1421" s="12"/>
      <c r="C1421" s="10"/>
      <c r="D1421" s="10"/>
      <c r="E1421" s="10"/>
      <c r="F1421" s="10"/>
      <c r="G1421" s="10"/>
      <c r="H1421" s="10"/>
      <c r="I1421" s="10"/>
      <c r="J1421" s="10"/>
      <c r="K1421" s="10"/>
      <c r="L1421" s="10"/>
      <c r="M1421" s="10"/>
      <c r="N1421" s="10"/>
      <c r="O1421" s="10"/>
      <c r="P1421" s="10"/>
      <c r="Q1421" s="10">
        <f t="shared" si="1"/>
        <v>0</v>
      </c>
      <c r="R1421" s="10"/>
      <c r="S1421" s="10"/>
      <c r="T1421" s="10"/>
    </row>
    <row r="1422" spans="1:20" ht="15.75" customHeight="1">
      <c r="A1422" s="10"/>
      <c r="B1422" s="12"/>
      <c r="C1422" s="10"/>
      <c r="D1422" s="10"/>
      <c r="E1422" s="10"/>
      <c r="F1422" s="10"/>
      <c r="G1422" s="10"/>
      <c r="H1422" s="10"/>
      <c r="I1422" s="10"/>
      <c r="J1422" s="10"/>
      <c r="K1422" s="10"/>
      <c r="L1422" s="10"/>
      <c r="M1422" s="10"/>
      <c r="N1422" s="10"/>
      <c r="O1422" s="10"/>
      <c r="P1422" s="10"/>
      <c r="Q1422" s="10">
        <f t="shared" si="1"/>
        <v>0</v>
      </c>
      <c r="R1422" s="10"/>
      <c r="S1422" s="10"/>
      <c r="T1422" s="10"/>
    </row>
    <row r="1423" spans="1:20" ht="15.75" customHeight="1">
      <c r="A1423" s="10"/>
      <c r="B1423" s="12"/>
      <c r="C1423" s="10"/>
      <c r="D1423" s="10"/>
      <c r="E1423" s="10"/>
      <c r="F1423" s="10"/>
      <c r="G1423" s="10"/>
      <c r="H1423" s="10"/>
      <c r="I1423" s="10"/>
      <c r="J1423" s="10"/>
      <c r="K1423" s="10"/>
      <c r="L1423" s="10"/>
      <c r="M1423" s="10"/>
      <c r="N1423" s="10"/>
      <c r="O1423" s="10"/>
      <c r="P1423" s="10"/>
      <c r="Q1423" s="10">
        <f t="shared" si="1"/>
        <v>0</v>
      </c>
      <c r="R1423" s="10"/>
      <c r="S1423" s="10"/>
      <c r="T1423" s="10"/>
    </row>
    <row r="1424" spans="1:20" ht="15.75" customHeight="1">
      <c r="A1424" s="10"/>
      <c r="B1424" s="12"/>
      <c r="C1424" s="10"/>
      <c r="D1424" s="10"/>
      <c r="E1424" s="10"/>
      <c r="F1424" s="10"/>
      <c r="G1424" s="10"/>
      <c r="H1424" s="10"/>
      <c r="I1424" s="10"/>
      <c r="J1424" s="10"/>
      <c r="K1424" s="10"/>
      <c r="L1424" s="10"/>
      <c r="M1424" s="10"/>
      <c r="N1424" s="10"/>
      <c r="O1424" s="10"/>
      <c r="P1424" s="10"/>
      <c r="Q1424" s="10">
        <f t="shared" si="1"/>
        <v>0</v>
      </c>
      <c r="R1424" s="10"/>
      <c r="S1424" s="10"/>
      <c r="T1424" s="10"/>
    </row>
    <row r="1425" spans="1:20" ht="15.75" customHeight="1">
      <c r="A1425" s="10"/>
      <c r="B1425" s="12"/>
      <c r="C1425" s="10"/>
      <c r="D1425" s="10"/>
      <c r="E1425" s="10"/>
      <c r="F1425" s="10"/>
      <c r="G1425" s="10"/>
      <c r="H1425" s="10"/>
      <c r="I1425" s="10"/>
      <c r="J1425" s="10"/>
      <c r="K1425" s="10"/>
      <c r="L1425" s="10"/>
      <c r="M1425" s="10"/>
      <c r="N1425" s="10"/>
      <c r="O1425" s="10"/>
      <c r="P1425" s="10"/>
      <c r="Q1425" s="10">
        <f t="shared" si="1"/>
        <v>0</v>
      </c>
      <c r="R1425" s="10"/>
      <c r="S1425" s="10"/>
      <c r="T1425" s="10"/>
    </row>
    <row r="1426" spans="1:20" ht="15.75" customHeight="1">
      <c r="A1426" s="10"/>
      <c r="B1426" s="12"/>
      <c r="C1426" s="10"/>
      <c r="D1426" s="10"/>
      <c r="E1426" s="10"/>
      <c r="F1426" s="10"/>
      <c r="G1426" s="10"/>
      <c r="H1426" s="10"/>
      <c r="I1426" s="10"/>
      <c r="J1426" s="10"/>
      <c r="K1426" s="10"/>
      <c r="L1426" s="10"/>
      <c r="M1426" s="10"/>
      <c r="N1426" s="10"/>
      <c r="O1426" s="10"/>
      <c r="P1426" s="10"/>
      <c r="Q1426" s="10">
        <f t="shared" si="1"/>
        <v>0</v>
      </c>
      <c r="R1426" s="10"/>
      <c r="S1426" s="10"/>
      <c r="T1426" s="10"/>
    </row>
    <row r="1427" spans="1:20" ht="15.75" customHeight="1">
      <c r="A1427" s="10"/>
      <c r="B1427" s="12"/>
      <c r="C1427" s="10"/>
      <c r="D1427" s="10"/>
      <c r="E1427" s="10"/>
      <c r="F1427" s="10"/>
      <c r="G1427" s="10"/>
      <c r="H1427" s="10"/>
      <c r="I1427" s="10"/>
      <c r="J1427" s="10"/>
      <c r="K1427" s="10"/>
      <c r="L1427" s="10"/>
      <c r="M1427" s="10"/>
      <c r="N1427" s="10"/>
      <c r="O1427" s="10"/>
      <c r="P1427" s="10"/>
      <c r="Q1427" s="10">
        <f t="shared" si="1"/>
        <v>0</v>
      </c>
      <c r="R1427" s="10"/>
      <c r="S1427" s="10"/>
      <c r="T1427" s="10"/>
    </row>
    <row r="1428" spans="1:20" ht="15.75" customHeight="1">
      <c r="A1428" s="10"/>
      <c r="B1428" s="12"/>
      <c r="C1428" s="10"/>
      <c r="D1428" s="10"/>
      <c r="E1428" s="10"/>
      <c r="F1428" s="10"/>
      <c r="G1428" s="10"/>
      <c r="H1428" s="10"/>
      <c r="I1428" s="10"/>
      <c r="J1428" s="10"/>
      <c r="K1428" s="10"/>
      <c r="L1428" s="10"/>
      <c r="M1428" s="10"/>
      <c r="N1428" s="10"/>
      <c r="O1428" s="10"/>
      <c r="P1428" s="10"/>
      <c r="Q1428" s="10">
        <f t="shared" si="1"/>
        <v>0</v>
      </c>
      <c r="R1428" s="10"/>
      <c r="S1428" s="10"/>
      <c r="T1428" s="10"/>
    </row>
    <row r="1429" spans="1:20" ht="15.75" customHeight="1">
      <c r="A1429" s="10"/>
      <c r="B1429" s="12"/>
      <c r="C1429" s="10"/>
      <c r="D1429" s="10"/>
      <c r="E1429" s="10"/>
      <c r="F1429" s="10"/>
      <c r="G1429" s="10"/>
      <c r="H1429" s="10"/>
      <c r="I1429" s="10"/>
      <c r="J1429" s="10"/>
      <c r="K1429" s="10"/>
      <c r="L1429" s="10"/>
      <c r="M1429" s="10"/>
      <c r="N1429" s="10"/>
      <c r="O1429" s="10"/>
      <c r="P1429" s="10"/>
      <c r="Q1429" s="10">
        <f t="shared" si="1"/>
        <v>0</v>
      </c>
      <c r="R1429" s="10"/>
      <c r="S1429" s="10"/>
      <c r="T1429" s="10"/>
    </row>
    <row r="1430" spans="1:20" ht="15.75" customHeight="1">
      <c r="A1430" s="10"/>
      <c r="B1430" s="12"/>
      <c r="C1430" s="10"/>
      <c r="D1430" s="10"/>
      <c r="E1430" s="10"/>
      <c r="F1430" s="10"/>
      <c r="G1430" s="10"/>
      <c r="H1430" s="10"/>
      <c r="I1430" s="10"/>
      <c r="J1430" s="10"/>
      <c r="K1430" s="10"/>
      <c r="L1430" s="10"/>
      <c r="M1430" s="10"/>
      <c r="N1430" s="10"/>
      <c r="O1430" s="10"/>
      <c r="P1430" s="10"/>
      <c r="Q1430" s="10">
        <f t="shared" si="1"/>
        <v>0</v>
      </c>
      <c r="R1430" s="10"/>
      <c r="S1430" s="10"/>
      <c r="T1430" s="10"/>
    </row>
    <row r="1431" spans="1:20" ht="15.75" customHeight="1">
      <c r="A1431" s="10"/>
      <c r="B1431" s="12"/>
      <c r="C1431" s="10"/>
      <c r="D1431" s="10"/>
      <c r="E1431" s="10"/>
      <c r="F1431" s="10"/>
      <c r="G1431" s="10"/>
      <c r="H1431" s="10"/>
      <c r="I1431" s="10"/>
      <c r="J1431" s="10"/>
      <c r="K1431" s="10"/>
      <c r="L1431" s="10"/>
      <c r="M1431" s="10"/>
      <c r="N1431" s="10"/>
      <c r="O1431" s="10"/>
      <c r="P1431" s="10"/>
      <c r="Q1431" s="10">
        <f t="shared" si="1"/>
        <v>0</v>
      </c>
      <c r="R1431" s="10"/>
      <c r="S1431" s="10"/>
      <c r="T1431" s="10"/>
    </row>
    <row r="1432" spans="1:20" ht="15.75" customHeight="1">
      <c r="A1432" s="10"/>
      <c r="B1432" s="12"/>
      <c r="C1432" s="10"/>
      <c r="D1432" s="10"/>
      <c r="E1432" s="10"/>
      <c r="F1432" s="10"/>
      <c r="G1432" s="10"/>
      <c r="H1432" s="10"/>
      <c r="I1432" s="10"/>
      <c r="J1432" s="10"/>
      <c r="K1432" s="10"/>
      <c r="L1432" s="10"/>
      <c r="M1432" s="10"/>
      <c r="N1432" s="10"/>
      <c r="O1432" s="10"/>
      <c r="P1432" s="10"/>
      <c r="Q1432" s="10">
        <f t="shared" si="1"/>
        <v>0</v>
      </c>
      <c r="R1432" s="10"/>
      <c r="S1432" s="10"/>
      <c r="T1432" s="10"/>
    </row>
    <row r="1433" spans="1:20" ht="15.75" customHeight="1">
      <c r="A1433" s="10"/>
      <c r="B1433" s="12"/>
      <c r="C1433" s="10"/>
      <c r="D1433" s="10"/>
      <c r="E1433" s="10"/>
      <c r="F1433" s="10"/>
      <c r="G1433" s="10"/>
      <c r="H1433" s="10"/>
      <c r="I1433" s="10"/>
      <c r="J1433" s="10"/>
      <c r="K1433" s="10"/>
      <c r="L1433" s="10"/>
      <c r="M1433" s="10"/>
      <c r="N1433" s="10"/>
      <c r="O1433" s="10"/>
      <c r="P1433" s="10"/>
      <c r="Q1433" s="10">
        <f t="shared" si="1"/>
        <v>0</v>
      </c>
      <c r="R1433" s="10"/>
      <c r="S1433" s="10"/>
      <c r="T1433" s="10"/>
    </row>
    <row r="1434" spans="1:20" ht="15.75" customHeight="1">
      <c r="A1434" s="10"/>
      <c r="B1434" s="12"/>
      <c r="C1434" s="10"/>
      <c r="D1434" s="10"/>
      <c r="E1434" s="10"/>
      <c r="F1434" s="10"/>
      <c r="G1434" s="10"/>
      <c r="H1434" s="10"/>
      <c r="I1434" s="10"/>
      <c r="J1434" s="10"/>
      <c r="K1434" s="10"/>
      <c r="L1434" s="10"/>
      <c r="M1434" s="10"/>
      <c r="N1434" s="10"/>
      <c r="O1434" s="10"/>
      <c r="P1434" s="10"/>
      <c r="Q1434" s="10">
        <f t="shared" si="1"/>
        <v>0</v>
      </c>
      <c r="R1434" s="10"/>
      <c r="S1434" s="10"/>
      <c r="T1434" s="10"/>
    </row>
    <row r="1435" spans="1:20" ht="15.75" customHeight="1">
      <c r="A1435" s="10"/>
      <c r="B1435" s="12"/>
      <c r="C1435" s="10"/>
      <c r="D1435" s="10"/>
      <c r="E1435" s="10"/>
      <c r="F1435" s="10"/>
      <c r="G1435" s="10"/>
      <c r="H1435" s="10"/>
      <c r="I1435" s="10"/>
      <c r="J1435" s="10"/>
      <c r="K1435" s="10"/>
      <c r="L1435" s="10"/>
      <c r="M1435" s="10"/>
      <c r="N1435" s="10"/>
      <c r="O1435" s="10"/>
      <c r="P1435" s="10"/>
      <c r="Q1435" s="10">
        <f t="shared" si="1"/>
        <v>0</v>
      </c>
      <c r="R1435" s="10"/>
      <c r="S1435" s="10"/>
      <c r="T1435" s="10"/>
    </row>
    <row r="1436" spans="1:20" ht="15.75" customHeight="1">
      <c r="A1436" s="10"/>
      <c r="B1436" s="12"/>
      <c r="C1436" s="10"/>
      <c r="D1436" s="10"/>
      <c r="E1436" s="10"/>
      <c r="F1436" s="10"/>
      <c r="G1436" s="10"/>
      <c r="H1436" s="10"/>
      <c r="I1436" s="10"/>
      <c r="J1436" s="10"/>
      <c r="K1436" s="10"/>
      <c r="L1436" s="10"/>
      <c r="M1436" s="10"/>
      <c r="N1436" s="10"/>
      <c r="O1436" s="10"/>
      <c r="P1436" s="10"/>
      <c r="Q1436" s="10">
        <f t="shared" si="1"/>
        <v>0</v>
      </c>
      <c r="R1436" s="10"/>
      <c r="S1436" s="10"/>
      <c r="T1436" s="10"/>
    </row>
    <row r="1437" spans="1:20" ht="15.75" customHeight="1">
      <c r="A1437" s="10"/>
      <c r="B1437" s="12"/>
      <c r="C1437" s="10"/>
      <c r="D1437" s="10"/>
      <c r="E1437" s="10"/>
      <c r="F1437" s="10"/>
      <c r="G1437" s="10"/>
      <c r="H1437" s="10"/>
      <c r="I1437" s="10"/>
      <c r="J1437" s="10"/>
      <c r="K1437" s="10"/>
      <c r="L1437" s="10"/>
      <c r="M1437" s="10"/>
      <c r="N1437" s="10"/>
      <c r="O1437" s="10"/>
      <c r="P1437" s="10"/>
      <c r="Q1437" s="10">
        <f t="shared" si="1"/>
        <v>0</v>
      </c>
      <c r="R1437" s="10"/>
      <c r="S1437" s="10"/>
      <c r="T1437" s="10"/>
    </row>
    <row r="1438" spans="1:20" ht="15.75" customHeight="1">
      <c r="A1438" s="10"/>
      <c r="B1438" s="12"/>
      <c r="C1438" s="10"/>
      <c r="D1438" s="10"/>
      <c r="E1438" s="10"/>
      <c r="F1438" s="10"/>
      <c r="G1438" s="10"/>
      <c r="H1438" s="10"/>
      <c r="I1438" s="10"/>
      <c r="J1438" s="10"/>
      <c r="K1438" s="10"/>
      <c r="L1438" s="10"/>
      <c r="M1438" s="10"/>
      <c r="N1438" s="10"/>
      <c r="O1438" s="10"/>
      <c r="P1438" s="10"/>
      <c r="Q1438" s="10">
        <f t="shared" si="1"/>
        <v>0</v>
      </c>
      <c r="R1438" s="10"/>
      <c r="S1438" s="10"/>
      <c r="T1438" s="10"/>
    </row>
    <row r="1439" spans="1:20" ht="15.75" customHeight="1">
      <c r="A1439" s="10"/>
      <c r="B1439" s="12"/>
      <c r="C1439" s="10"/>
      <c r="D1439" s="10"/>
      <c r="E1439" s="10"/>
      <c r="F1439" s="10"/>
      <c r="G1439" s="10"/>
      <c r="H1439" s="10"/>
      <c r="I1439" s="10"/>
      <c r="J1439" s="10"/>
      <c r="K1439" s="10"/>
      <c r="L1439" s="10"/>
      <c r="M1439" s="10"/>
      <c r="N1439" s="10"/>
      <c r="O1439" s="10"/>
      <c r="P1439" s="10"/>
      <c r="Q1439" s="10">
        <f t="shared" si="1"/>
        <v>0</v>
      </c>
      <c r="R1439" s="10"/>
      <c r="S1439" s="10"/>
      <c r="T1439" s="10"/>
    </row>
    <row r="1440" spans="1:20" ht="15.75" customHeight="1">
      <c r="A1440" s="10"/>
      <c r="B1440" s="12"/>
      <c r="C1440" s="10"/>
      <c r="D1440" s="10"/>
      <c r="E1440" s="10"/>
      <c r="F1440" s="10"/>
      <c r="G1440" s="10"/>
      <c r="H1440" s="10"/>
      <c r="I1440" s="10"/>
      <c r="J1440" s="10"/>
      <c r="K1440" s="10"/>
      <c r="L1440" s="10"/>
      <c r="M1440" s="10"/>
      <c r="N1440" s="10"/>
      <c r="O1440" s="10"/>
      <c r="P1440" s="10"/>
      <c r="Q1440" s="10">
        <f t="shared" si="1"/>
        <v>0</v>
      </c>
      <c r="R1440" s="10"/>
      <c r="S1440" s="10"/>
      <c r="T1440" s="10"/>
    </row>
    <row r="1441" spans="1:20" ht="15.75" customHeight="1">
      <c r="A1441" s="10"/>
      <c r="B1441" s="12"/>
      <c r="C1441" s="10"/>
      <c r="D1441" s="10"/>
      <c r="E1441" s="10"/>
      <c r="F1441" s="10"/>
      <c r="G1441" s="10"/>
      <c r="H1441" s="10"/>
      <c r="I1441" s="10"/>
      <c r="J1441" s="10"/>
      <c r="K1441" s="10"/>
      <c r="L1441" s="10"/>
      <c r="M1441" s="10"/>
      <c r="N1441" s="10"/>
      <c r="O1441" s="10"/>
      <c r="P1441" s="10"/>
      <c r="Q1441" s="10">
        <f t="shared" si="1"/>
        <v>0</v>
      </c>
      <c r="R1441" s="10"/>
      <c r="S1441" s="10"/>
      <c r="T1441" s="10"/>
    </row>
    <row r="1442" spans="1:20" ht="15.75" customHeight="1">
      <c r="A1442" s="10"/>
      <c r="B1442" s="12"/>
      <c r="C1442" s="10"/>
      <c r="D1442" s="10"/>
      <c r="E1442" s="10"/>
      <c r="F1442" s="10"/>
      <c r="G1442" s="10"/>
      <c r="H1442" s="10"/>
      <c r="I1442" s="10"/>
      <c r="J1442" s="10"/>
      <c r="K1442" s="10"/>
      <c r="L1442" s="10"/>
      <c r="M1442" s="10"/>
      <c r="N1442" s="10"/>
      <c r="O1442" s="10"/>
      <c r="P1442" s="10"/>
      <c r="Q1442" s="10">
        <f t="shared" si="1"/>
        <v>0</v>
      </c>
      <c r="R1442" s="10"/>
      <c r="S1442" s="10"/>
      <c r="T1442" s="10"/>
    </row>
    <row r="1443" spans="1:20" ht="15.75" customHeight="1">
      <c r="A1443" s="10"/>
      <c r="B1443" s="12"/>
      <c r="C1443" s="10"/>
      <c r="D1443" s="10"/>
      <c r="E1443" s="10"/>
      <c r="F1443" s="10"/>
      <c r="G1443" s="10"/>
      <c r="H1443" s="10"/>
      <c r="I1443" s="10"/>
      <c r="J1443" s="10"/>
      <c r="K1443" s="10"/>
      <c r="L1443" s="10"/>
      <c r="M1443" s="10"/>
      <c r="N1443" s="10"/>
      <c r="O1443" s="10"/>
      <c r="P1443" s="10"/>
      <c r="Q1443" s="10">
        <f t="shared" si="1"/>
        <v>0</v>
      </c>
      <c r="R1443" s="10"/>
      <c r="S1443" s="10"/>
      <c r="T1443" s="10"/>
    </row>
    <row r="1444" spans="1:20" ht="15.75" customHeight="1">
      <c r="A1444" s="10"/>
      <c r="B1444" s="12"/>
      <c r="C1444" s="10"/>
      <c r="D1444" s="10"/>
      <c r="E1444" s="10"/>
      <c r="F1444" s="10"/>
      <c r="G1444" s="10"/>
      <c r="H1444" s="10"/>
      <c r="I1444" s="10"/>
      <c r="J1444" s="10"/>
      <c r="K1444" s="10"/>
      <c r="L1444" s="10"/>
      <c r="M1444" s="10"/>
      <c r="N1444" s="10"/>
      <c r="O1444" s="10"/>
      <c r="P1444" s="10"/>
      <c r="Q1444" s="10">
        <f t="shared" si="1"/>
        <v>0</v>
      </c>
      <c r="R1444" s="10"/>
      <c r="S1444" s="10"/>
      <c r="T1444" s="10"/>
    </row>
    <row r="1445" spans="1:20" ht="15.75" customHeight="1">
      <c r="A1445" s="10"/>
      <c r="B1445" s="12"/>
      <c r="C1445" s="10"/>
      <c r="D1445" s="10"/>
      <c r="E1445" s="10"/>
      <c r="F1445" s="10"/>
      <c r="G1445" s="10"/>
      <c r="H1445" s="10"/>
      <c r="I1445" s="10"/>
      <c r="J1445" s="10"/>
      <c r="K1445" s="10"/>
      <c r="L1445" s="10"/>
      <c r="M1445" s="10"/>
      <c r="N1445" s="10"/>
      <c r="O1445" s="10"/>
      <c r="P1445" s="10"/>
      <c r="Q1445" s="10">
        <f t="shared" si="1"/>
        <v>0</v>
      </c>
      <c r="R1445" s="10"/>
      <c r="S1445" s="10"/>
      <c r="T1445" s="10"/>
    </row>
    <row r="1446" spans="1:20" ht="15.75" customHeight="1">
      <c r="A1446" s="10"/>
      <c r="B1446" s="12"/>
      <c r="C1446" s="10"/>
      <c r="D1446" s="10"/>
      <c r="E1446" s="10"/>
      <c r="F1446" s="10"/>
      <c r="G1446" s="10"/>
      <c r="H1446" s="10"/>
      <c r="I1446" s="10"/>
      <c r="J1446" s="10"/>
      <c r="K1446" s="10"/>
      <c r="L1446" s="10"/>
      <c r="M1446" s="10"/>
      <c r="N1446" s="10"/>
      <c r="O1446" s="10"/>
      <c r="P1446" s="10"/>
      <c r="Q1446" s="10">
        <f t="shared" si="1"/>
        <v>0</v>
      </c>
      <c r="R1446" s="10"/>
      <c r="S1446" s="10"/>
      <c r="T1446" s="10"/>
    </row>
    <row r="1447" spans="1:20" ht="15.75" customHeight="1">
      <c r="A1447" s="10"/>
      <c r="B1447" s="12"/>
      <c r="C1447" s="10"/>
      <c r="D1447" s="10"/>
      <c r="E1447" s="10"/>
      <c r="F1447" s="10"/>
      <c r="G1447" s="10"/>
      <c r="H1447" s="10"/>
      <c r="I1447" s="10"/>
      <c r="J1447" s="10"/>
      <c r="K1447" s="10"/>
      <c r="L1447" s="10"/>
      <c r="M1447" s="10"/>
      <c r="N1447" s="10"/>
      <c r="O1447" s="10"/>
      <c r="P1447" s="10"/>
      <c r="Q1447" s="10">
        <f t="shared" si="1"/>
        <v>0</v>
      </c>
      <c r="R1447" s="10"/>
      <c r="S1447" s="10"/>
      <c r="T1447" s="10"/>
    </row>
    <row r="1448" spans="1:20" ht="15.75" customHeight="1">
      <c r="A1448" s="10"/>
      <c r="B1448" s="12"/>
      <c r="C1448" s="10"/>
      <c r="D1448" s="10"/>
      <c r="E1448" s="10"/>
      <c r="F1448" s="10"/>
      <c r="G1448" s="10"/>
      <c r="H1448" s="10"/>
      <c r="I1448" s="10"/>
      <c r="J1448" s="10"/>
      <c r="K1448" s="10"/>
      <c r="L1448" s="10"/>
      <c r="M1448" s="10"/>
      <c r="N1448" s="10"/>
      <c r="O1448" s="10"/>
      <c r="P1448" s="10"/>
      <c r="Q1448" s="10">
        <f t="shared" si="1"/>
        <v>0</v>
      </c>
      <c r="R1448" s="10"/>
      <c r="S1448" s="10"/>
      <c r="T1448" s="10"/>
    </row>
    <row r="1449" spans="1:20" ht="15.75" customHeight="1">
      <c r="A1449" s="10"/>
      <c r="B1449" s="12"/>
      <c r="C1449" s="10"/>
      <c r="D1449" s="10"/>
      <c r="E1449" s="10"/>
      <c r="F1449" s="10"/>
      <c r="G1449" s="10"/>
      <c r="H1449" s="10"/>
      <c r="I1449" s="10"/>
      <c r="J1449" s="10"/>
      <c r="K1449" s="10"/>
      <c r="L1449" s="10"/>
      <c r="M1449" s="10"/>
      <c r="N1449" s="10"/>
      <c r="O1449" s="10"/>
      <c r="P1449" s="10"/>
      <c r="Q1449" s="10">
        <f t="shared" si="1"/>
        <v>0</v>
      </c>
      <c r="R1449" s="10"/>
      <c r="S1449" s="10"/>
      <c r="T1449" s="10"/>
    </row>
    <row r="1450" spans="1:20" ht="15.75" customHeight="1">
      <c r="A1450" s="10"/>
      <c r="B1450" s="12"/>
      <c r="C1450" s="10"/>
      <c r="D1450" s="10"/>
      <c r="E1450" s="10"/>
      <c r="F1450" s="10"/>
      <c r="G1450" s="10"/>
      <c r="H1450" s="10"/>
      <c r="I1450" s="10"/>
      <c r="J1450" s="10"/>
      <c r="K1450" s="10"/>
      <c r="L1450" s="10"/>
      <c r="M1450" s="10"/>
      <c r="N1450" s="10"/>
      <c r="O1450" s="10"/>
      <c r="P1450" s="10"/>
      <c r="Q1450" s="10">
        <f t="shared" si="1"/>
        <v>0</v>
      </c>
      <c r="R1450" s="10"/>
      <c r="S1450" s="10"/>
      <c r="T1450" s="10"/>
    </row>
    <row r="1451" spans="1:20" ht="15.75" customHeight="1">
      <c r="A1451" s="10"/>
      <c r="B1451" s="12"/>
      <c r="C1451" s="10"/>
      <c r="D1451" s="10"/>
      <c r="E1451" s="10"/>
      <c r="F1451" s="10"/>
      <c r="G1451" s="10"/>
      <c r="H1451" s="10"/>
      <c r="I1451" s="10"/>
      <c r="J1451" s="10"/>
      <c r="K1451" s="10"/>
      <c r="L1451" s="10"/>
      <c r="M1451" s="10"/>
      <c r="N1451" s="10"/>
      <c r="O1451" s="10"/>
      <c r="P1451" s="10"/>
      <c r="Q1451" s="10">
        <f t="shared" si="1"/>
        <v>0</v>
      </c>
      <c r="R1451" s="10"/>
      <c r="S1451" s="10"/>
      <c r="T1451" s="10"/>
    </row>
    <row r="1452" spans="1:20" ht="15.75" customHeight="1">
      <c r="A1452" s="10"/>
      <c r="B1452" s="12"/>
      <c r="C1452" s="10"/>
      <c r="D1452" s="10"/>
      <c r="E1452" s="10"/>
      <c r="F1452" s="10"/>
      <c r="G1452" s="10"/>
      <c r="H1452" s="10"/>
      <c r="I1452" s="10"/>
      <c r="J1452" s="10"/>
      <c r="K1452" s="10"/>
      <c r="L1452" s="10"/>
      <c r="M1452" s="10"/>
      <c r="N1452" s="10"/>
      <c r="O1452" s="10"/>
      <c r="P1452" s="10"/>
      <c r="Q1452" s="10">
        <f t="shared" si="1"/>
        <v>0</v>
      </c>
      <c r="R1452" s="10"/>
      <c r="S1452" s="10"/>
      <c r="T1452" s="10"/>
    </row>
    <row r="1453" spans="1:20" ht="15.75" customHeight="1">
      <c r="A1453" s="10"/>
      <c r="B1453" s="12"/>
      <c r="C1453" s="10"/>
      <c r="D1453" s="10"/>
      <c r="E1453" s="10"/>
      <c r="F1453" s="10"/>
      <c r="G1453" s="10"/>
      <c r="H1453" s="10"/>
      <c r="I1453" s="10"/>
      <c r="J1453" s="10"/>
      <c r="K1453" s="10"/>
      <c r="L1453" s="10"/>
      <c r="M1453" s="10"/>
      <c r="N1453" s="10"/>
      <c r="O1453" s="10"/>
      <c r="P1453" s="10"/>
      <c r="Q1453" s="10">
        <f t="shared" si="1"/>
        <v>0</v>
      </c>
      <c r="R1453" s="10"/>
      <c r="S1453" s="10"/>
      <c r="T1453" s="10"/>
    </row>
    <row r="1454" spans="1:20" ht="15.75" customHeight="1">
      <c r="A1454" s="10"/>
      <c r="B1454" s="12"/>
      <c r="C1454" s="10"/>
      <c r="D1454" s="10"/>
      <c r="E1454" s="10"/>
      <c r="F1454" s="10"/>
      <c r="G1454" s="10"/>
      <c r="H1454" s="10"/>
      <c r="I1454" s="10"/>
      <c r="J1454" s="10"/>
      <c r="K1454" s="10"/>
      <c r="L1454" s="10"/>
      <c r="M1454" s="10"/>
      <c r="N1454" s="10"/>
      <c r="O1454" s="10"/>
      <c r="P1454" s="10"/>
      <c r="Q1454" s="10">
        <f t="shared" si="1"/>
        <v>0</v>
      </c>
      <c r="R1454" s="10"/>
      <c r="S1454" s="10"/>
      <c r="T1454" s="10"/>
    </row>
    <row r="1455" spans="1:20" ht="15.75" customHeight="1">
      <c r="A1455" s="10"/>
      <c r="B1455" s="12"/>
      <c r="C1455" s="10"/>
      <c r="D1455" s="10"/>
      <c r="E1455" s="10"/>
      <c r="F1455" s="10"/>
      <c r="G1455" s="10"/>
      <c r="H1455" s="10"/>
      <c r="I1455" s="10"/>
      <c r="J1455" s="10"/>
      <c r="K1455" s="10"/>
      <c r="L1455" s="10"/>
      <c r="M1455" s="10"/>
      <c r="N1455" s="10"/>
      <c r="O1455" s="10"/>
      <c r="P1455" s="10"/>
      <c r="Q1455" s="10">
        <f t="shared" si="1"/>
        <v>0</v>
      </c>
      <c r="R1455" s="10"/>
      <c r="S1455" s="10"/>
      <c r="T1455" s="10"/>
    </row>
    <row r="1456" spans="1:20" ht="15.75" customHeight="1">
      <c r="A1456" s="10"/>
      <c r="B1456" s="12"/>
      <c r="C1456" s="10"/>
      <c r="D1456" s="10"/>
      <c r="E1456" s="10"/>
      <c r="F1456" s="10"/>
      <c r="G1456" s="10"/>
      <c r="H1456" s="10"/>
      <c r="I1456" s="10"/>
      <c r="J1456" s="10"/>
      <c r="K1456" s="10"/>
      <c r="L1456" s="10"/>
      <c r="M1456" s="10"/>
      <c r="N1456" s="10"/>
      <c r="O1456" s="10"/>
      <c r="P1456" s="10"/>
      <c r="Q1456" s="10">
        <f t="shared" si="1"/>
        <v>0</v>
      </c>
      <c r="R1456" s="10"/>
      <c r="S1456" s="10"/>
      <c r="T1456" s="10"/>
    </row>
    <row r="1457" spans="1:20" ht="15.75" customHeight="1">
      <c r="A1457" s="10"/>
      <c r="B1457" s="12"/>
      <c r="C1457" s="10"/>
      <c r="D1457" s="10"/>
      <c r="E1457" s="10"/>
      <c r="F1457" s="10"/>
      <c r="G1457" s="10"/>
      <c r="H1457" s="10"/>
      <c r="I1457" s="10"/>
      <c r="J1457" s="10"/>
      <c r="K1457" s="10"/>
      <c r="L1457" s="10"/>
      <c r="M1457" s="10"/>
      <c r="N1457" s="10"/>
      <c r="O1457" s="10"/>
      <c r="P1457" s="10"/>
      <c r="Q1457" s="10">
        <f t="shared" si="1"/>
        <v>0</v>
      </c>
      <c r="R1457" s="10"/>
      <c r="S1457" s="10"/>
      <c r="T1457" s="10"/>
    </row>
    <row r="1458" spans="1:20" ht="15.75" customHeight="1">
      <c r="A1458" s="10"/>
      <c r="B1458" s="12"/>
      <c r="C1458" s="10"/>
      <c r="D1458" s="10"/>
      <c r="E1458" s="10"/>
      <c r="F1458" s="10"/>
      <c r="G1458" s="10"/>
      <c r="H1458" s="10"/>
      <c r="I1458" s="10"/>
      <c r="J1458" s="10"/>
      <c r="K1458" s="10"/>
      <c r="L1458" s="10"/>
      <c r="M1458" s="10"/>
      <c r="N1458" s="10"/>
      <c r="O1458" s="10"/>
      <c r="P1458" s="10"/>
      <c r="Q1458" s="10">
        <f t="shared" si="1"/>
        <v>0</v>
      </c>
      <c r="R1458" s="10"/>
      <c r="S1458" s="10"/>
      <c r="T1458" s="10"/>
    </row>
    <row r="1459" spans="1:20" ht="15.75" customHeight="1">
      <c r="A1459" s="10"/>
      <c r="B1459" s="12"/>
      <c r="C1459" s="10"/>
      <c r="D1459" s="10"/>
      <c r="E1459" s="10"/>
      <c r="F1459" s="10"/>
      <c r="G1459" s="10"/>
      <c r="H1459" s="10"/>
      <c r="I1459" s="10"/>
      <c r="J1459" s="10"/>
      <c r="K1459" s="10"/>
      <c r="L1459" s="10"/>
      <c r="M1459" s="10"/>
      <c r="N1459" s="10"/>
      <c r="O1459" s="10"/>
      <c r="P1459" s="10"/>
      <c r="Q1459" s="10">
        <f t="shared" si="1"/>
        <v>0</v>
      </c>
      <c r="R1459" s="10"/>
      <c r="S1459" s="10"/>
      <c r="T1459" s="10"/>
    </row>
    <row r="1460" spans="1:20" ht="15.75" customHeight="1">
      <c r="A1460" s="10"/>
      <c r="B1460" s="12"/>
      <c r="C1460" s="10"/>
      <c r="D1460" s="10"/>
      <c r="E1460" s="10"/>
      <c r="F1460" s="10"/>
      <c r="G1460" s="10"/>
      <c r="H1460" s="10"/>
      <c r="I1460" s="10"/>
      <c r="J1460" s="10"/>
      <c r="K1460" s="10"/>
      <c r="L1460" s="10"/>
      <c r="M1460" s="10"/>
      <c r="N1460" s="10"/>
      <c r="O1460" s="10"/>
      <c r="P1460" s="10"/>
      <c r="Q1460" s="10">
        <f t="shared" si="1"/>
        <v>0</v>
      </c>
      <c r="R1460" s="10"/>
      <c r="S1460" s="10"/>
      <c r="T1460" s="10"/>
    </row>
    <row r="1461" spans="1:20" ht="15.75" customHeight="1">
      <c r="A1461" s="10"/>
      <c r="B1461" s="12"/>
      <c r="C1461" s="10"/>
      <c r="D1461" s="10"/>
      <c r="E1461" s="10"/>
      <c r="F1461" s="10"/>
      <c r="G1461" s="10"/>
      <c r="H1461" s="10"/>
      <c r="I1461" s="10"/>
      <c r="J1461" s="10"/>
      <c r="K1461" s="10"/>
      <c r="L1461" s="10"/>
      <c r="M1461" s="10"/>
      <c r="N1461" s="10"/>
      <c r="O1461" s="10"/>
      <c r="P1461" s="10"/>
      <c r="Q1461" s="10">
        <f t="shared" si="1"/>
        <v>0</v>
      </c>
      <c r="R1461" s="10"/>
      <c r="S1461" s="10"/>
      <c r="T1461" s="10"/>
    </row>
    <row r="1462" spans="1:20" ht="15.75" customHeight="1">
      <c r="A1462" s="10"/>
      <c r="B1462" s="12"/>
      <c r="C1462" s="10"/>
      <c r="D1462" s="10"/>
      <c r="E1462" s="10"/>
      <c r="F1462" s="10"/>
      <c r="G1462" s="10"/>
      <c r="H1462" s="10"/>
      <c r="I1462" s="10"/>
      <c r="J1462" s="10"/>
      <c r="K1462" s="10"/>
      <c r="L1462" s="10"/>
      <c r="M1462" s="10"/>
      <c r="N1462" s="10"/>
      <c r="O1462" s="10"/>
      <c r="P1462" s="10"/>
      <c r="Q1462" s="10">
        <f t="shared" si="1"/>
        <v>0</v>
      </c>
      <c r="R1462" s="10"/>
      <c r="S1462" s="10"/>
      <c r="T1462" s="10"/>
    </row>
    <row r="1463" spans="1:20" ht="15.75" customHeight="1">
      <c r="A1463" s="10"/>
      <c r="B1463" s="12"/>
      <c r="C1463" s="10"/>
      <c r="D1463" s="10"/>
      <c r="E1463" s="10"/>
      <c r="F1463" s="10"/>
      <c r="G1463" s="10"/>
      <c r="H1463" s="10"/>
      <c r="I1463" s="10"/>
      <c r="J1463" s="10"/>
      <c r="K1463" s="10"/>
      <c r="L1463" s="10"/>
      <c r="M1463" s="10"/>
      <c r="N1463" s="10"/>
      <c r="O1463" s="10"/>
      <c r="P1463" s="10"/>
      <c r="Q1463" s="10">
        <f t="shared" si="1"/>
        <v>0</v>
      </c>
      <c r="R1463" s="10"/>
      <c r="S1463" s="10"/>
      <c r="T1463" s="10"/>
    </row>
    <row r="1464" spans="1:20" ht="15.75" customHeight="1">
      <c r="A1464" s="10"/>
      <c r="B1464" s="12"/>
      <c r="C1464" s="10"/>
      <c r="D1464" s="10"/>
      <c r="E1464" s="10"/>
      <c r="F1464" s="10"/>
      <c r="G1464" s="10"/>
      <c r="H1464" s="10"/>
      <c r="I1464" s="10"/>
      <c r="J1464" s="10"/>
      <c r="K1464" s="10"/>
      <c r="L1464" s="10"/>
      <c r="M1464" s="10"/>
      <c r="N1464" s="10"/>
      <c r="O1464" s="10"/>
      <c r="P1464" s="10"/>
      <c r="Q1464" s="10">
        <f t="shared" si="1"/>
        <v>0</v>
      </c>
      <c r="R1464" s="10"/>
      <c r="S1464" s="10"/>
      <c r="T1464" s="10"/>
    </row>
    <row r="1465" spans="1:20" ht="15.75" customHeight="1">
      <c r="A1465" s="10"/>
      <c r="B1465" s="12"/>
      <c r="C1465" s="10"/>
      <c r="D1465" s="10"/>
      <c r="E1465" s="10"/>
      <c r="F1465" s="10"/>
      <c r="G1465" s="10"/>
      <c r="H1465" s="10"/>
      <c r="I1465" s="10"/>
      <c r="J1465" s="10"/>
      <c r="K1465" s="10"/>
      <c r="L1465" s="10"/>
      <c r="M1465" s="10"/>
      <c r="N1465" s="10"/>
      <c r="O1465" s="10"/>
      <c r="P1465" s="10"/>
      <c r="Q1465" s="10">
        <f t="shared" si="1"/>
        <v>0</v>
      </c>
      <c r="R1465" s="10"/>
      <c r="S1465" s="10"/>
      <c r="T1465" s="10"/>
    </row>
    <row r="1466" spans="1:20" ht="15.75" customHeight="1">
      <c r="A1466" s="10"/>
      <c r="B1466" s="12"/>
      <c r="C1466" s="10"/>
      <c r="D1466" s="10"/>
      <c r="E1466" s="10"/>
      <c r="F1466" s="10"/>
      <c r="G1466" s="10"/>
      <c r="H1466" s="10"/>
      <c r="I1466" s="10"/>
      <c r="J1466" s="10"/>
      <c r="K1466" s="10"/>
      <c r="L1466" s="10"/>
      <c r="M1466" s="10"/>
      <c r="N1466" s="10"/>
      <c r="O1466" s="10"/>
      <c r="P1466" s="10"/>
      <c r="Q1466" s="10">
        <f t="shared" si="1"/>
        <v>0</v>
      </c>
      <c r="R1466" s="10"/>
      <c r="S1466" s="10"/>
      <c r="T1466" s="10"/>
    </row>
    <row r="1467" spans="1:20" ht="15.75" customHeight="1">
      <c r="A1467" s="10"/>
      <c r="B1467" s="12"/>
      <c r="C1467" s="10"/>
      <c r="D1467" s="10"/>
      <c r="E1467" s="10"/>
      <c r="F1467" s="10"/>
      <c r="G1467" s="10"/>
      <c r="H1467" s="10"/>
      <c r="I1467" s="10"/>
      <c r="J1467" s="10"/>
      <c r="K1467" s="10"/>
      <c r="L1467" s="10"/>
      <c r="M1467" s="10"/>
      <c r="N1467" s="10"/>
      <c r="O1467" s="10"/>
      <c r="P1467" s="10"/>
      <c r="Q1467" s="10">
        <f t="shared" si="1"/>
        <v>0</v>
      </c>
      <c r="R1467" s="10"/>
      <c r="S1467" s="10"/>
      <c r="T1467" s="10"/>
    </row>
    <row r="1468" spans="1:20" ht="15.75" customHeight="1">
      <c r="A1468" s="10"/>
      <c r="B1468" s="12"/>
      <c r="C1468" s="10"/>
      <c r="D1468" s="10"/>
      <c r="E1468" s="10"/>
      <c r="F1468" s="10"/>
      <c r="G1468" s="10"/>
      <c r="H1468" s="10"/>
      <c r="I1468" s="10"/>
      <c r="J1468" s="10"/>
      <c r="K1468" s="10"/>
      <c r="L1468" s="10"/>
      <c r="M1468" s="10"/>
      <c r="N1468" s="10"/>
      <c r="O1468" s="10"/>
      <c r="P1468" s="10"/>
      <c r="Q1468" s="10">
        <f t="shared" si="1"/>
        <v>0</v>
      </c>
      <c r="R1468" s="10"/>
      <c r="S1468" s="10"/>
      <c r="T1468" s="10"/>
    </row>
    <row r="1469" spans="1:20" ht="15.75" customHeight="1">
      <c r="A1469" s="10"/>
      <c r="B1469" s="12"/>
      <c r="C1469" s="10"/>
      <c r="D1469" s="10"/>
      <c r="E1469" s="10"/>
      <c r="F1469" s="10"/>
      <c r="G1469" s="10"/>
      <c r="H1469" s="10"/>
      <c r="I1469" s="10"/>
      <c r="J1469" s="10"/>
      <c r="K1469" s="10"/>
      <c r="L1469" s="10"/>
      <c r="M1469" s="10"/>
      <c r="N1469" s="10"/>
      <c r="O1469" s="10"/>
      <c r="P1469" s="10"/>
      <c r="Q1469" s="10">
        <f t="shared" si="1"/>
        <v>0</v>
      </c>
      <c r="R1469" s="10"/>
      <c r="S1469" s="10"/>
      <c r="T1469" s="10"/>
    </row>
    <row r="1470" spans="1:20" ht="15.75" customHeight="1">
      <c r="A1470" s="10"/>
      <c r="B1470" s="12"/>
      <c r="C1470" s="10"/>
      <c r="D1470" s="10"/>
      <c r="E1470" s="10"/>
      <c r="F1470" s="10"/>
      <c r="G1470" s="10"/>
      <c r="H1470" s="10"/>
      <c r="I1470" s="10"/>
      <c r="J1470" s="10"/>
      <c r="K1470" s="10"/>
      <c r="L1470" s="10"/>
      <c r="M1470" s="10"/>
      <c r="N1470" s="10"/>
      <c r="O1470" s="10"/>
      <c r="P1470" s="10"/>
      <c r="Q1470" s="10">
        <f t="shared" si="1"/>
        <v>0</v>
      </c>
      <c r="R1470" s="10"/>
      <c r="S1470" s="10"/>
      <c r="T1470" s="10"/>
    </row>
    <row r="1471" spans="1:20" ht="15.75" customHeight="1">
      <c r="A1471" s="10"/>
      <c r="B1471" s="12"/>
      <c r="C1471" s="10"/>
      <c r="D1471" s="10"/>
      <c r="E1471" s="10"/>
      <c r="F1471" s="10"/>
      <c r="G1471" s="10"/>
      <c r="H1471" s="10"/>
      <c r="I1471" s="10"/>
      <c r="J1471" s="10"/>
      <c r="K1471" s="10"/>
      <c r="L1471" s="10"/>
      <c r="M1471" s="10"/>
      <c r="N1471" s="10"/>
      <c r="O1471" s="10"/>
      <c r="P1471" s="10"/>
      <c r="Q1471" s="10">
        <f t="shared" si="1"/>
        <v>0</v>
      </c>
      <c r="R1471" s="10"/>
      <c r="S1471" s="10"/>
      <c r="T1471" s="10"/>
    </row>
    <row r="1472" spans="1:20" ht="15.75" customHeight="1">
      <c r="A1472" s="10"/>
      <c r="B1472" s="12"/>
      <c r="C1472" s="10"/>
      <c r="D1472" s="10"/>
      <c r="E1472" s="10"/>
      <c r="F1472" s="10"/>
      <c r="G1472" s="10"/>
      <c r="H1472" s="10"/>
      <c r="I1472" s="10"/>
      <c r="J1472" s="10"/>
      <c r="K1472" s="10"/>
      <c r="L1472" s="10"/>
      <c r="M1472" s="10"/>
      <c r="N1472" s="10"/>
      <c r="O1472" s="10"/>
      <c r="P1472" s="10"/>
      <c r="Q1472" s="10">
        <f t="shared" si="1"/>
        <v>0</v>
      </c>
      <c r="R1472" s="10"/>
      <c r="S1472" s="10"/>
      <c r="T1472" s="10"/>
    </row>
    <row r="1473" spans="1:20" ht="15.75" customHeight="1">
      <c r="A1473" s="10"/>
      <c r="B1473" s="12"/>
      <c r="C1473" s="10"/>
      <c r="D1473" s="10"/>
      <c r="E1473" s="10"/>
      <c r="F1473" s="10"/>
      <c r="G1473" s="10"/>
      <c r="H1473" s="10"/>
      <c r="I1473" s="10"/>
      <c r="J1473" s="10"/>
      <c r="K1473" s="10"/>
      <c r="L1473" s="10"/>
      <c r="M1473" s="10"/>
      <c r="N1473" s="10"/>
      <c r="O1473" s="10"/>
      <c r="P1473" s="10"/>
      <c r="Q1473" s="10">
        <f t="shared" si="1"/>
        <v>0</v>
      </c>
      <c r="R1473" s="10"/>
      <c r="S1473" s="10"/>
      <c r="T1473" s="10"/>
    </row>
    <row r="1474" spans="1:20" ht="15.75" customHeight="1">
      <c r="A1474" s="10"/>
      <c r="B1474" s="12"/>
      <c r="C1474" s="10"/>
      <c r="D1474" s="10"/>
      <c r="E1474" s="10"/>
      <c r="F1474" s="10"/>
      <c r="G1474" s="10"/>
      <c r="H1474" s="10"/>
      <c r="I1474" s="10"/>
      <c r="J1474" s="10"/>
      <c r="K1474" s="10"/>
      <c r="L1474" s="10"/>
      <c r="M1474" s="10"/>
      <c r="N1474" s="10"/>
      <c r="O1474" s="10"/>
      <c r="P1474" s="10"/>
      <c r="Q1474" s="10">
        <f t="shared" si="1"/>
        <v>0</v>
      </c>
      <c r="R1474" s="10"/>
      <c r="S1474" s="10"/>
      <c r="T1474" s="10"/>
    </row>
    <row r="1475" spans="1:20" ht="15.75" customHeight="1">
      <c r="A1475" s="10"/>
      <c r="B1475" s="12"/>
      <c r="C1475" s="10"/>
      <c r="D1475" s="10"/>
      <c r="E1475" s="10"/>
      <c r="F1475" s="10"/>
      <c r="G1475" s="10"/>
      <c r="H1475" s="10"/>
      <c r="I1475" s="10"/>
      <c r="J1475" s="10"/>
      <c r="K1475" s="10"/>
      <c r="L1475" s="10"/>
      <c r="M1475" s="10"/>
      <c r="N1475" s="10"/>
      <c r="O1475" s="10"/>
      <c r="P1475" s="10"/>
      <c r="Q1475" s="10">
        <f t="shared" si="1"/>
        <v>0</v>
      </c>
      <c r="R1475" s="10"/>
      <c r="S1475" s="10"/>
      <c r="T1475" s="10"/>
    </row>
    <row r="1476" spans="1:20" ht="15.75" customHeight="1">
      <c r="A1476" s="10"/>
      <c r="B1476" s="12"/>
      <c r="C1476" s="10"/>
      <c r="D1476" s="10"/>
      <c r="E1476" s="10"/>
      <c r="F1476" s="10"/>
      <c r="G1476" s="10"/>
      <c r="H1476" s="10"/>
      <c r="I1476" s="10"/>
      <c r="J1476" s="10"/>
      <c r="K1476" s="10"/>
      <c r="L1476" s="10"/>
      <c r="M1476" s="10"/>
      <c r="N1476" s="10"/>
      <c r="O1476" s="10"/>
      <c r="P1476" s="10"/>
      <c r="Q1476" s="10">
        <f t="shared" si="1"/>
        <v>0</v>
      </c>
      <c r="R1476" s="10"/>
      <c r="S1476" s="10"/>
      <c r="T1476" s="10"/>
    </row>
    <row r="1477" spans="1:20" ht="15.75" customHeight="1">
      <c r="A1477" s="10"/>
      <c r="B1477" s="12"/>
      <c r="C1477" s="10"/>
      <c r="D1477" s="10"/>
      <c r="E1477" s="10"/>
      <c r="F1477" s="10"/>
      <c r="G1477" s="10"/>
      <c r="H1477" s="10"/>
      <c r="I1477" s="10"/>
      <c r="J1477" s="10"/>
      <c r="K1477" s="10"/>
      <c r="L1477" s="10"/>
      <c r="M1477" s="10"/>
      <c r="N1477" s="10"/>
      <c r="O1477" s="10"/>
      <c r="P1477" s="10"/>
      <c r="Q1477" s="10">
        <f t="shared" si="1"/>
        <v>0</v>
      </c>
      <c r="R1477" s="10"/>
      <c r="S1477" s="10"/>
      <c r="T1477" s="10"/>
    </row>
    <row r="1478" spans="1:20" ht="15.75" customHeight="1">
      <c r="A1478" s="10"/>
      <c r="B1478" s="12"/>
      <c r="C1478" s="10"/>
      <c r="D1478" s="10"/>
      <c r="E1478" s="10"/>
      <c r="F1478" s="10"/>
      <c r="G1478" s="10"/>
      <c r="H1478" s="10"/>
      <c r="I1478" s="10"/>
      <c r="J1478" s="10"/>
      <c r="K1478" s="10"/>
      <c r="L1478" s="10"/>
      <c r="M1478" s="10"/>
      <c r="N1478" s="10"/>
      <c r="O1478" s="10"/>
      <c r="P1478" s="10"/>
      <c r="Q1478" s="10">
        <f t="shared" si="1"/>
        <v>0</v>
      </c>
      <c r="R1478" s="10"/>
      <c r="S1478" s="10"/>
      <c r="T1478" s="10"/>
    </row>
    <row r="1479" spans="1:20" ht="15.75" customHeight="1">
      <c r="A1479" s="10"/>
      <c r="B1479" s="12"/>
      <c r="C1479" s="10"/>
      <c r="D1479" s="10"/>
      <c r="E1479" s="10"/>
      <c r="F1479" s="10"/>
      <c r="G1479" s="10"/>
      <c r="H1479" s="10"/>
      <c r="I1479" s="10"/>
      <c r="J1479" s="10"/>
      <c r="K1479" s="10"/>
      <c r="L1479" s="10"/>
      <c r="M1479" s="10"/>
      <c r="N1479" s="10"/>
      <c r="O1479" s="10"/>
      <c r="P1479" s="10"/>
      <c r="Q1479" s="10">
        <f t="shared" si="1"/>
        <v>0</v>
      </c>
      <c r="R1479" s="10"/>
      <c r="S1479" s="10"/>
      <c r="T1479" s="10"/>
    </row>
    <row r="1480" spans="1:20" ht="15.75" customHeight="1">
      <c r="A1480" s="10"/>
      <c r="B1480" s="12"/>
      <c r="C1480" s="10"/>
      <c r="D1480" s="10"/>
      <c r="E1480" s="10"/>
      <c r="F1480" s="10"/>
      <c r="G1480" s="10"/>
      <c r="H1480" s="10"/>
      <c r="I1480" s="10"/>
      <c r="J1480" s="10"/>
      <c r="K1480" s="10"/>
      <c r="L1480" s="10"/>
      <c r="M1480" s="10"/>
      <c r="N1480" s="10"/>
      <c r="O1480" s="10"/>
      <c r="P1480" s="10"/>
      <c r="Q1480" s="10">
        <f t="shared" si="1"/>
        <v>0</v>
      </c>
      <c r="R1480" s="10"/>
      <c r="S1480" s="10"/>
      <c r="T1480" s="10"/>
    </row>
    <row r="1481" spans="1:20" ht="15.75" customHeight="1">
      <c r="A1481" s="10"/>
      <c r="B1481" s="12"/>
      <c r="C1481" s="10"/>
      <c r="D1481" s="10"/>
      <c r="E1481" s="10"/>
      <c r="F1481" s="10"/>
      <c r="G1481" s="10"/>
      <c r="H1481" s="10"/>
      <c r="I1481" s="10"/>
      <c r="J1481" s="10"/>
      <c r="K1481" s="10"/>
      <c r="L1481" s="10"/>
      <c r="M1481" s="10"/>
      <c r="N1481" s="10"/>
      <c r="O1481" s="10"/>
      <c r="P1481" s="10"/>
      <c r="Q1481" s="10">
        <f t="shared" si="1"/>
        <v>0</v>
      </c>
      <c r="R1481" s="10"/>
      <c r="S1481" s="10"/>
      <c r="T1481" s="10"/>
    </row>
    <row r="1482" spans="1:20" ht="15.75" customHeight="1">
      <c r="A1482" s="10"/>
      <c r="B1482" s="12"/>
      <c r="C1482" s="10"/>
      <c r="D1482" s="10"/>
      <c r="E1482" s="10"/>
      <c r="F1482" s="10"/>
      <c r="G1482" s="10"/>
      <c r="H1482" s="10"/>
      <c r="I1482" s="10"/>
      <c r="J1482" s="10"/>
      <c r="K1482" s="10"/>
      <c r="L1482" s="10"/>
      <c r="M1482" s="10"/>
      <c r="N1482" s="10"/>
      <c r="O1482" s="10"/>
      <c r="P1482" s="10"/>
      <c r="Q1482" s="10">
        <f t="shared" si="1"/>
        <v>0</v>
      </c>
      <c r="R1482" s="10"/>
      <c r="S1482" s="10"/>
      <c r="T1482" s="10"/>
    </row>
    <row r="1483" spans="1:20" ht="15.75" customHeight="1">
      <c r="A1483" s="10"/>
      <c r="B1483" s="12"/>
      <c r="C1483" s="10"/>
      <c r="D1483" s="10"/>
      <c r="E1483" s="10"/>
      <c r="F1483" s="10"/>
      <c r="G1483" s="10"/>
      <c r="H1483" s="10"/>
      <c r="I1483" s="10"/>
      <c r="J1483" s="10"/>
      <c r="K1483" s="10"/>
      <c r="L1483" s="10"/>
      <c r="M1483" s="10"/>
      <c r="N1483" s="10"/>
      <c r="O1483" s="10"/>
      <c r="P1483" s="10"/>
      <c r="Q1483" s="10">
        <f t="shared" si="1"/>
        <v>0</v>
      </c>
      <c r="R1483" s="10"/>
      <c r="S1483" s="10"/>
      <c r="T1483" s="10"/>
    </row>
    <row r="1484" spans="1:20" ht="15.75" customHeight="1">
      <c r="A1484" s="10"/>
      <c r="B1484" s="12"/>
      <c r="C1484" s="10"/>
      <c r="D1484" s="10"/>
      <c r="E1484" s="10"/>
      <c r="F1484" s="10"/>
      <c r="G1484" s="10"/>
      <c r="H1484" s="10"/>
      <c r="I1484" s="10"/>
      <c r="J1484" s="10"/>
      <c r="K1484" s="10"/>
      <c r="L1484" s="10"/>
      <c r="M1484" s="10"/>
      <c r="N1484" s="10"/>
      <c r="O1484" s="10"/>
      <c r="P1484" s="10"/>
      <c r="Q1484" s="10">
        <f t="shared" si="1"/>
        <v>0</v>
      </c>
      <c r="R1484" s="10"/>
      <c r="S1484" s="10"/>
      <c r="T1484" s="10"/>
    </row>
    <row r="1485" spans="1:20" ht="15.75" customHeight="1">
      <c r="A1485" s="10"/>
      <c r="B1485" s="12"/>
      <c r="C1485" s="10"/>
      <c r="D1485" s="10"/>
      <c r="E1485" s="10"/>
      <c r="F1485" s="10"/>
      <c r="G1485" s="10"/>
      <c r="H1485" s="10"/>
      <c r="I1485" s="10"/>
      <c r="J1485" s="10"/>
      <c r="K1485" s="10"/>
      <c r="L1485" s="10"/>
      <c r="M1485" s="10"/>
      <c r="N1485" s="10"/>
      <c r="O1485" s="10"/>
      <c r="P1485" s="10"/>
      <c r="Q1485" s="10">
        <f t="shared" si="1"/>
        <v>0</v>
      </c>
      <c r="R1485" s="10"/>
      <c r="S1485" s="10"/>
      <c r="T1485" s="10"/>
    </row>
    <row r="1486" spans="1:20" ht="15.75" customHeight="1">
      <c r="A1486" s="10"/>
      <c r="B1486" s="12"/>
      <c r="C1486" s="10"/>
      <c r="D1486" s="10"/>
      <c r="E1486" s="10"/>
      <c r="F1486" s="10"/>
      <c r="G1486" s="10"/>
      <c r="H1486" s="10"/>
      <c r="I1486" s="10"/>
      <c r="J1486" s="10"/>
      <c r="K1486" s="10"/>
      <c r="L1486" s="10"/>
      <c r="M1486" s="10"/>
      <c r="N1486" s="10"/>
      <c r="O1486" s="10"/>
      <c r="P1486" s="10"/>
      <c r="Q1486" s="10">
        <f t="shared" si="1"/>
        <v>0</v>
      </c>
      <c r="R1486" s="10"/>
      <c r="S1486" s="10"/>
      <c r="T1486" s="10"/>
    </row>
    <row r="1487" spans="1:20" ht="15.75" customHeight="1">
      <c r="A1487" s="10"/>
      <c r="B1487" s="12"/>
      <c r="C1487" s="10"/>
      <c r="D1487" s="10"/>
      <c r="E1487" s="10"/>
      <c r="F1487" s="10"/>
      <c r="G1487" s="10"/>
      <c r="H1487" s="10"/>
      <c r="I1487" s="10"/>
      <c r="J1487" s="10"/>
      <c r="K1487" s="10"/>
      <c r="L1487" s="10"/>
      <c r="M1487" s="10"/>
      <c r="N1487" s="10"/>
      <c r="O1487" s="10"/>
      <c r="P1487" s="10"/>
      <c r="Q1487" s="10">
        <f t="shared" si="1"/>
        <v>0</v>
      </c>
      <c r="R1487" s="10"/>
      <c r="S1487" s="10"/>
      <c r="T1487" s="10"/>
    </row>
    <row r="1488" spans="1:20" ht="15.75" customHeight="1">
      <c r="A1488" s="10"/>
      <c r="B1488" s="12"/>
      <c r="C1488" s="10"/>
      <c r="D1488" s="10"/>
      <c r="E1488" s="10"/>
      <c r="F1488" s="10"/>
      <c r="G1488" s="10"/>
      <c r="H1488" s="10"/>
      <c r="I1488" s="10"/>
      <c r="J1488" s="10"/>
      <c r="K1488" s="10"/>
      <c r="L1488" s="10"/>
      <c r="M1488" s="10"/>
      <c r="N1488" s="10"/>
      <c r="O1488" s="10"/>
      <c r="P1488" s="10"/>
      <c r="Q1488" s="10">
        <f t="shared" si="1"/>
        <v>0</v>
      </c>
      <c r="R1488" s="10"/>
      <c r="S1488" s="10"/>
      <c r="T1488" s="10"/>
    </row>
    <row r="1489" spans="1:20" ht="15.75" customHeight="1">
      <c r="A1489" s="10"/>
      <c r="B1489" s="12"/>
      <c r="C1489" s="10"/>
      <c r="D1489" s="10"/>
      <c r="E1489" s="10"/>
      <c r="F1489" s="10"/>
      <c r="G1489" s="10"/>
      <c r="H1489" s="10"/>
      <c r="I1489" s="10"/>
      <c r="J1489" s="10"/>
      <c r="K1489" s="10"/>
      <c r="L1489" s="10"/>
      <c r="M1489" s="10"/>
      <c r="N1489" s="10"/>
      <c r="O1489" s="10"/>
      <c r="P1489" s="10"/>
      <c r="Q1489" s="10">
        <f t="shared" si="1"/>
        <v>0</v>
      </c>
      <c r="R1489" s="10"/>
      <c r="S1489" s="10"/>
      <c r="T1489" s="10"/>
    </row>
    <row r="1490" spans="1:20" ht="15.75" customHeight="1">
      <c r="A1490" s="10"/>
      <c r="B1490" s="12"/>
      <c r="C1490" s="10"/>
      <c r="D1490" s="10"/>
      <c r="E1490" s="10"/>
      <c r="F1490" s="10"/>
      <c r="G1490" s="10"/>
      <c r="H1490" s="10"/>
      <c r="I1490" s="10"/>
      <c r="J1490" s="10"/>
      <c r="K1490" s="10"/>
      <c r="L1490" s="10"/>
      <c r="M1490" s="10"/>
      <c r="N1490" s="10"/>
      <c r="O1490" s="10"/>
      <c r="P1490" s="10"/>
      <c r="Q1490" s="10">
        <f t="shared" si="1"/>
        <v>0</v>
      </c>
      <c r="R1490" s="10"/>
      <c r="S1490" s="10"/>
      <c r="T1490" s="10"/>
    </row>
    <row r="1491" spans="1:20" ht="15.75" customHeight="1">
      <c r="A1491" s="10"/>
      <c r="B1491" s="12"/>
      <c r="C1491" s="10"/>
      <c r="D1491" s="10"/>
      <c r="E1491" s="10"/>
      <c r="F1491" s="10"/>
      <c r="G1491" s="10"/>
      <c r="H1491" s="10"/>
      <c r="I1491" s="10"/>
      <c r="J1491" s="10"/>
      <c r="K1491" s="10"/>
      <c r="L1491" s="10"/>
      <c r="M1491" s="10"/>
      <c r="N1491" s="10"/>
      <c r="O1491" s="10"/>
      <c r="P1491" s="10"/>
      <c r="Q1491" s="10">
        <f t="shared" si="1"/>
        <v>0</v>
      </c>
      <c r="R1491" s="10"/>
      <c r="S1491" s="10"/>
      <c r="T1491" s="10"/>
    </row>
    <row r="1492" spans="1:20" ht="15.75" customHeight="1">
      <c r="A1492" s="10"/>
      <c r="B1492" s="12"/>
      <c r="C1492" s="10"/>
      <c r="D1492" s="10"/>
      <c r="E1492" s="10"/>
      <c r="F1492" s="10"/>
      <c r="G1492" s="10"/>
      <c r="H1492" s="10"/>
      <c r="I1492" s="10"/>
      <c r="J1492" s="10"/>
      <c r="K1492" s="10"/>
      <c r="L1492" s="10"/>
      <c r="M1492" s="10"/>
      <c r="N1492" s="10"/>
      <c r="O1492" s="10"/>
      <c r="P1492" s="10"/>
      <c r="Q1492" s="10">
        <f t="shared" si="1"/>
        <v>0</v>
      </c>
      <c r="R1492" s="10"/>
      <c r="S1492" s="10"/>
      <c r="T1492" s="10"/>
    </row>
    <row r="1493" spans="1:20" ht="15.75" customHeight="1">
      <c r="A1493" s="10"/>
      <c r="B1493" s="12"/>
      <c r="C1493" s="10"/>
      <c r="D1493" s="10"/>
      <c r="E1493" s="10"/>
      <c r="F1493" s="10"/>
      <c r="G1493" s="10"/>
      <c r="H1493" s="10"/>
      <c r="I1493" s="10"/>
      <c r="J1493" s="10"/>
      <c r="K1493" s="10"/>
      <c r="L1493" s="10"/>
      <c r="M1493" s="10"/>
      <c r="N1493" s="10"/>
      <c r="O1493" s="10"/>
      <c r="P1493" s="10"/>
      <c r="Q1493" s="10">
        <f t="shared" si="1"/>
        <v>0</v>
      </c>
      <c r="R1493" s="10"/>
      <c r="S1493" s="10"/>
      <c r="T1493" s="10"/>
    </row>
    <row r="1494" spans="1:20" ht="15.75" customHeight="1">
      <c r="A1494" s="10"/>
      <c r="B1494" s="12"/>
      <c r="C1494" s="10"/>
      <c r="D1494" s="10"/>
      <c r="E1494" s="10"/>
      <c r="F1494" s="10"/>
      <c r="G1494" s="10"/>
      <c r="H1494" s="10"/>
      <c r="I1494" s="10"/>
      <c r="J1494" s="10"/>
      <c r="K1494" s="10"/>
      <c r="L1494" s="10"/>
      <c r="M1494" s="10"/>
      <c r="N1494" s="10"/>
      <c r="O1494" s="10"/>
      <c r="P1494" s="10"/>
      <c r="Q1494" s="10">
        <f t="shared" si="1"/>
        <v>0</v>
      </c>
      <c r="R1494" s="10"/>
      <c r="S1494" s="10"/>
      <c r="T1494" s="10"/>
    </row>
    <row r="1495" spans="1:20" ht="15.75" customHeight="1">
      <c r="A1495" s="10"/>
      <c r="B1495" s="12"/>
      <c r="C1495" s="10"/>
      <c r="D1495" s="10"/>
      <c r="E1495" s="10"/>
      <c r="F1495" s="10"/>
      <c r="G1495" s="10"/>
      <c r="H1495" s="10"/>
      <c r="I1495" s="10"/>
      <c r="J1495" s="10"/>
      <c r="K1495" s="10"/>
      <c r="L1495" s="10"/>
      <c r="M1495" s="10"/>
      <c r="N1495" s="10"/>
      <c r="O1495" s="10"/>
      <c r="P1495" s="10"/>
      <c r="Q1495" s="10">
        <f t="shared" si="1"/>
        <v>0</v>
      </c>
      <c r="R1495" s="10"/>
      <c r="S1495" s="10"/>
      <c r="T1495" s="10"/>
    </row>
    <row r="1496" spans="1:20" ht="15.75" customHeight="1">
      <c r="A1496" s="10"/>
      <c r="B1496" s="12"/>
      <c r="C1496" s="10"/>
      <c r="D1496" s="10"/>
      <c r="E1496" s="10"/>
      <c r="F1496" s="10"/>
      <c r="G1496" s="10"/>
      <c r="H1496" s="10"/>
      <c r="I1496" s="10"/>
      <c r="J1496" s="10"/>
      <c r="K1496" s="10"/>
      <c r="L1496" s="10"/>
      <c r="M1496" s="10"/>
      <c r="N1496" s="10"/>
      <c r="O1496" s="10"/>
      <c r="P1496" s="10"/>
      <c r="Q1496" s="10">
        <f t="shared" si="1"/>
        <v>0</v>
      </c>
      <c r="R1496" s="10"/>
      <c r="S1496" s="10"/>
      <c r="T1496" s="10"/>
    </row>
    <row r="1497" spans="1:20" ht="15.75" customHeight="1">
      <c r="A1497" s="10"/>
      <c r="B1497" s="12"/>
      <c r="C1497" s="10"/>
      <c r="D1497" s="10"/>
      <c r="E1497" s="10"/>
      <c r="F1497" s="10"/>
      <c r="G1497" s="10"/>
      <c r="H1497" s="10"/>
      <c r="I1497" s="10"/>
      <c r="J1497" s="10"/>
      <c r="K1497" s="10"/>
      <c r="L1497" s="10"/>
      <c r="M1497" s="10"/>
      <c r="N1497" s="10"/>
      <c r="O1497" s="10"/>
      <c r="P1497" s="10"/>
      <c r="Q1497" s="10">
        <f t="shared" si="1"/>
        <v>0</v>
      </c>
      <c r="R1497" s="10"/>
      <c r="S1497" s="10"/>
      <c r="T1497" s="10"/>
    </row>
    <row r="1498" spans="1:20" ht="15.75" customHeight="1">
      <c r="A1498" s="10"/>
      <c r="B1498" s="12"/>
      <c r="C1498" s="10"/>
      <c r="D1498" s="10"/>
      <c r="E1498" s="10"/>
      <c r="F1498" s="10"/>
      <c r="G1498" s="10"/>
      <c r="H1498" s="10"/>
      <c r="I1498" s="10"/>
      <c r="J1498" s="10"/>
      <c r="K1498" s="10"/>
      <c r="L1498" s="10"/>
      <c r="M1498" s="10"/>
      <c r="N1498" s="10"/>
      <c r="O1498" s="10"/>
      <c r="P1498" s="10"/>
      <c r="Q1498" s="10">
        <f t="shared" si="1"/>
        <v>0</v>
      </c>
      <c r="R1498" s="10"/>
      <c r="S1498" s="10"/>
      <c r="T1498" s="10"/>
    </row>
    <row r="1499" spans="1:20" ht="15.75" customHeight="1">
      <c r="A1499" s="10"/>
      <c r="B1499" s="12"/>
      <c r="C1499" s="10"/>
      <c r="D1499" s="10"/>
      <c r="E1499" s="10"/>
      <c r="F1499" s="10"/>
      <c r="G1499" s="10"/>
      <c r="H1499" s="10"/>
      <c r="I1499" s="10"/>
      <c r="J1499" s="10"/>
      <c r="K1499" s="10"/>
      <c r="L1499" s="10"/>
      <c r="M1499" s="10"/>
      <c r="N1499" s="10"/>
      <c r="O1499" s="10"/>
      <c r="P1499" s="10"/>
      <c r="Q1499" s="10">
        <f t="shared" si="1"/>
        <v>0</v>
      </c>
      <c r="R1499" s="10"/>
      <c r="S1499" s="10"/>
      <c r="T1499" s="10"/>
    </row>
    <row r="1500" spans="1:20" ht="15.75" customHeight="1">
      <c r="A1500" s="10"/>
      <c r="B1500" s="12"/>
      <c r="C1500" s="10"/>
      <c r="D1500" s="10"/>
      <c r="E1500" s="10"/>
      <c r="F1500" s="10"/>
      <c r="G1500" s="10"/>
      <c r="H1500" s="10"/>
      <c r="I1500" s="10"/>
      <c r="J1500" s="10"/>
      <c r="K1500" s="10"/>
      <c r="L1500" s="10"/>
      <c r="M1500" s="10"/>
      <c r="N1500" s="10"/>
      <c r="O1500" s="10"/>
      <c r="P1500" s="10"/>
      <c r="Q1500" s="10">
        <f t="shared" si="1"/>
        <v>0</v>
      </c>
      <c r="R1500" s="10"/>
      <c r="S1500" s="10"/>
      <c r="T1500" s="10"/>
    </row>
    <row r="1501" spans="1:20" ht="15.75" customHeight="1">
      <c r="A1501" s="10"/>
      <c r="B1501" s="12"/>
      <c r="C1501" s="10"/>
      <c r="D1501" s="10"/>
      <c r="E1501" s="10"/>
      <c r="F1501" s="10"/>
      <c r="G1501" s="10"/>
      <c r="H1501" s="10"/>
      <c r="I1501" s="10"/>
      <c r="J1501" s="10"/>
      <c r="K1501" s="10"/>
      <c r="L1501" s="10"/>
      <c r="M1501" s="10"/>
      <c r="N1501" s="10"/>
      <c r="O1501" s="10"/>
      <c r="P1501" s="10"/>
      <c r="Q1501" s="10">
        <f t="shared" si="1"/>
        <v>0</v>
      </c>
      <c r="R1501" s="10"/>
      <c r="S1501" s="10"/>
      <c r="T1501" s="10"/>
    </row>
    <row r="1502" spans="1:20" ht="15.75" customHeight="1">
      <c r="A1502" s="10"/>
      <c r="B1502" s="12"/>
      <c r="C1502" s="10"/>
      <c r="D1502" s="10"/>
      <c r="E1502" s="10"/>
      <c r="F1502" s="10"/>
      <c r="G1502" s="10"/>
      <c r="H1502" s="10"/>
      <c r="I1502" s="10"/>
      <c r="J1502" s="10"/>
      <c r="K1502" s="10"/>
      <c r="L1502" s="10"/>
      <c r="M1502" s="10"/>
      <c r="N1502" s="10"/>
      <c r="O1502" s="10"/>
      <c r="P1502" s="10"/>
      <c r="Q1502" s="10">
        <f t="shared" si="1"/>
        <v>0</v>
      </c>
      <c r="R1502" s="10"/>
      <c r="S1502" s="10"/>
      <c r="T1502" s="10"/>
    </row>
    <row r="1503" spans="1:20" ht="15.75" customHeight="1">
      <c r="A1503" s="10"/>
      <c r="B1503" s="12"/>
      <c r="C1503" s="10"/>
      <c r="D1503" s="10"/>
      <c r="E1503" s="10"/>
      <c r="F1503" s="10"/>
      <c r="G1503" s="10"/>
      <c r="H1503" s="10"/>
      <c r="I1503" s="10"/>
      <c r="J1503" s="10"/>
      <c r="K1503" s="10"/>
      <c r="L1503" s="10"/>
      <c r="M1503" s="10"/>
      <c r="N1503" s="10"/>
      <c r="O1503" s="10"/>
      <c r="P1503" s="10"/>
      <c r="Q1503" s="10">
        <f t="shared" si="1"/>
        <v>0</v>
      </c>
      <c r="R1503" s="10"/>
      <c r="S1503" s="10"/>
      <c r="T1503" s="10"/>
    </row>
    <row r="1504" spans="1:20" ht="15.75" customHeight="1">
      <c r="A1504" s="10"/>
      <c r="B1504" s="12"/>
      <c r="C1504" s="10"/>
      <c r="D1504" s="10"/>
      <c r="E1504" s="10"/>
      <c r="F1504" s="10"/>
      <c r="G1504" s="10"/>
      <c r="H1504" s="10"/>
      <c r="I1504" s="10"/>
      <c r="J1504" s="10"/>
      <c r="K1504" s="10"/>
      <c r="L1504" s="10"/>
      <c r="M1504" s="10"/>
      <c r="N1504" s="10"/>
      <c r="O1504" s="10"/>
      <c r="P1504" s="10"/>
      <c r="Q1504" s="10">
        <f t="shared" si="1"/>
        <v>0</v>
      </c>
      <c r="R1504" s="10"/>
      <c r="S1504" s="10"/>
      <c r="T1504" s="10"/>
    </row>
    <row r="1505" spans="1:20" ht="15.75" customHeight="1">
      <c r="A1505" s="10"/>
      <c r="B1505" s="12"/>
      <c r="C1505" s="10"/>
      <c r="D1505" s="10"/>
      <c r="E1505" s="10"/>
      <c r="F1505" s="10"/>
      <c r="G1505" s="10"/>
      <c r="H1505" s="10"/>
      <c r="I1505" s="10"/>
      <c r="J1505" s="10"/>
      <c r="K1505" s="10"/>
      <c r="L1505" s="10"/>
      <c r="M1505" s="10"/>
      <c r="N1505" s="10"/>
      <c r="O1505" s="10"/>
      <c r="P1505" s="10"/>
      <c r="Q1505" s="10">
        <f t="shared" si="1"/>
        <v>0</v>
      </c>
      <c r="R1505" s="10"/>
      <c r="S1505" s="10"/>
      <c r="T1505" s="10"/>
    </row>
    <row r="1506" spans="1:20" ht="15.75" customHeight="1">
      <c r="A1506" s="10"/>
      <c r="B1506" s="12"/>
      <c r="C1506" s="10"/>
      <c r="D1506" s="10"/>
      <c r="E1506" s="10"/>
      <c r="F1506" s="10"/>
      <c r="G1506" s="10"/>
      <c r="H1506" s="10"/>
      <c r="I1506" s="10"/>
      <c r="J1506" s="10"/>
      <c r="K1506" s="10"/>
      <c r="L1506" s="10"/>
      <c r="M1506" s="10"/>
      <c r="N1506" s="10"/>
      <c r="O1506" s="10"/>
      <c r="P1506" s="10"/>
      <c r="Q1506" s="10">
        <f t="shared" si="1"/>
        <v>0</v>
      </c>
      <c r="R1506" s="10"/>
      <c r="S1506" s="10"/>
      <c r="T1506" s="10"/>
    </row>
    <row r="1507" spans="1:20" ht="15.75" customHeight="1">
      <c r="A1507" s="10"/>
      <c r="B1507" s="12"/>
      <c r="C1507" s="10"/>
      <c r="D1507" s="10"/>
      <c r="E1507" s="10"/>
      <c r="F1507" s="10"/>
      <c r="G1507" s="10"/>
      <c r="H1507" s="10"/>
      <c r="I1507" s="10"/>
      <c r="J1507" s="10"/>
      <c r="K1507" s="10"/>
      <c r="L1507" s="10"/>
      <c r="M1507" s="10"/>
      <c r="N1507" s="10"/>
      <c r="O1507" s="10"/>
      <c r="P1507" s="10"/>
      <c r="Q1507" s="10">
        <f t="shared" si="1"/>
        <v>0</v>
      </c>
      <c r="R1507" s="10"/>
      <c r="S1507" s="10"/>
      <c r="T1507" s="10"/>
    </row>
    <row r="1508" spans="1:20" ht="15.75" customHeight="1">
      <c r="A1508" s="10"/>
      <c r="B1508" s="12"/>
      <c r="C1508" s="10"/>
      <c r="D1508" s="10"/>
      <c r="E1508" s="10"/>
      <c r="F1508" s="10"/>
      <c r="G1508" s="10"/>
      <c r="H1508" s="10"/>
      <c r="I1508" s="10"/>
      <c r="J1508" s="10"/>
      <c r="K1508" s="10"/>
      <c r="L1508" s="10"/>
      <c r="M1508" s="10"/>
      <c r="N1508" s="10"/>
      <c r="O1508" s="10"/>
      <c r="P1508" s="10"/>
      <c r="Q1508" s="10">
        <f t="shared" si="1"/>
        <v>0</v>
      </c>
      <c r="R1508" s="10"/>
      <c r="S1508" s="10"/>
      <c r="T1508" s="10"/>
    </row>
    <row r="1509" spans="1:20" ht="15.75" customHeight="1">
      <c r="A1509" s="10"/>
      <c r="B1509" s="12"/>
      <c r="C1509" s="10"/>
      <c r="D1509" s="10"/>
      <c r="E1509" s="10"/>
      <c r="F1509" s="10"/>
      <c r="G1509" s="10"/>
      <c r="H1509" s="10"/>
      <c r="I1509" s="10"/>
      <c r="J1509" s="10"/>
      <c r="K1509" s="10"/>
      <c r="L1509" s="10"/>
      <c r="M1509" s="10"/>
      <c r="N1509" s="10"/>
      <c r="O1509" s="10"/>
      <c r="P1509" s="10"/>
      <c r="Q1509" s="10">
        <f t="shared" si="1"/>
        <v>0</v>
      </c>
      <c r="R1509" s="10"/>
      <c r="S1509" s="10"/>
      <c r="T1509" s="10"/>
    </row>
    <row r="1510" spans="1:20" ht="15.75" customHeight="1">
      <c r="A1510" s="10"/>
      <c r="B1510" s="12"/>
      <c r="C1510" s="10"/>
      <c r="D1510" s="10"/>
      <c r="E1510" s="10"/>
      <c r="F1510" s="10"/>
      <c r="G1510" s="10"/>
      <c r="H1510" s="10"/>
      <c r="I1510" s="10"/>
      <c r="J1510" s="10"/>
      <c r="K1510" s="10"/>
      <c r="L1510" s="10"/>
      <c r="M1510" s="10"/>
      <c r="N1510" s="10"/>
      <c r="O1510" s="10"/>
      <c r="P1510" s="10"/>
      <c r="Q1510" s="10">
        <f t="shared" si="1"/>
        <v>0</v>
      </c>
      <c r="R1510" s="10"/>
      <c r="S1510" s="10"/>
      <c r="T1510" s="10"/>
    </row>
    <row r="1511" spans="1:20" ht="15.75" customHeight="1">
      <c r="A1511" s="10"/>
      <c r="B1511" s="12"/>
      <c r="C1511" s="10"/>
      <c r="D1511" s="10"/>
      <c r="E1511" s="10"/>
      <c r="F1511" s="10"/>
      <c r="G1511" s="10"/>
      <c r="H1511" s="10"/>
      <c r="I1511" s="10"/>
      <c r="J1511" s="10"/>
      <c r="K1511" s="10"/>
      <c r="L1511" s="10"/>
      <c r="M1511" s="10"/>
      <c r="N1511" s="10"/>
      <c r="O1511" s="10"/>
      <c r="P1511" s="10"/>
      <c r="Q1511" s="10">
        <f t="shared" si="1"/>
        <v>0</v>
      </c>
      <c r="R1511" s="10"/>
      <c r="S1511" s="10"/>
      <c r="T1511" s="10"/>
    </row>
    <row r="1512" spans="1:20" ht="15.75" customHeight="1">
      <c r="A1512" s="10"/>
      <c r="B1512" s="12"/>
      <c r="C1512" s="10"/>
      <c r="D1512" s="10"/>
      <c r="E1512" s="10"/>
      <c r="F1512" s="10"/>
      <c r="G1512" s="10"/>
      <c r="H1512" s="10"/>
      <c r="I1512" s="10"/>
      <c r="J1512" s="10"/>
      <c r="K1512" s="10"/>
      <c r="L1512" s="10"/>
      <c r="M1512" s="10"/>
      <c r="N1512" s="10"/>
      <c r="O1512" s="10"/>
      <c r="P1512" s="10"/>
      <c r="Q1512" s="10">
        <f t="shared" si="1"/>
        <v>0</v>
      </c>
      <c r="R1512" s="10"/>
      <c r="S1512" s="10"/>
      <c r="T1512" s="10"/>
    </row>
    <row r="1513" spans="1:20" ht="15.75" customHeight="1">
      <c r="A1513" s="10"/>
      <c r="B1513" s="12"/>
      <c r="C1513" s="10"/>
      <c r="D1513" s="10"/>
      <c r="E1513" s="10"/>
      <c r="F1513" s="10"/>
      <c r="G1513" s="10"/>
      <c r="H1513" s="10"/>
      <c r="I1513" s="10"/>
      <c r="J1513" s="10"/>
      <c r="K1513" s="10"/>
      <c r="L1513" s="10"/>
      <c r="M1513" s="10"/>
      <c r="N1513" s="10"/>
      <c r="O1513" s="10"/>
      <c r="P1513" s="10"/>
      <c r="Q1513" s="10">
        <f t="shared" si="1"/>
        <v>0</v>
      </c>
      <c r="R1513" s="10"/>
      <c r="S1513" s="10"/>
      <c r="T1513" s="10"/>
    </row>
    <row r="1514" spans="1:20" ht="15.75" customHeight="1">
      <c r="A1514" s="10"/>
      <c r="B1514" s="12"/>
      <c r="C1514" s="10"/>
      <c r="D1514" s="10"/>
      <c r="E1514" s="10"/>
      <c r="F1514" s="10"/>
      <c r="G1514" s="10"/>
      <c r="H1514" s="10"/>
      <c r="I1514" s="10"/>
      <c r="J1514" s="10"/>
      <c r="K1514" s="10"/>
      <c r="L1514" s="10"/>
      <c r="M1514" s="10"/>
      <c r="N1514" s="10"/>
      <c r="O1514" s="10"/>
      <c r="P1514" s="10"/>
      <c r="Q1514" s="10">
        <f t="shared" si="1"/>
        <v>0</v>
      </c>
      <c r="R1514" s="10"/>
      <c r="S1514" s="10"/>
      <c r="T1514" s="10"/>
    </row>
    <row r="1515" spans="1:20" ht="15.75" customHeight="1">
      <c r="A1515" s="10"/>
      <c r="B1515" s="12"/>
      <c r="C1515" s="10"/>
      <c r="D1515" s="10"/>
      <c r="E1515" s="10"/>
      <c r="F1515" s="10"/>
      <c r="G1515" s="10"/>
      <c r="H1515" s="10"/>
      <c r="I1515" s="10"/>
      <c r="J1515" s="10"/>
      <c r="K1515" s="10"/>
      <c r="L1515" s="10"/>
      <c r="M1515" s="10"/>
      <c r="N1515" s="10"/>
      <c r="O1515" s="10"/>
      <c r="P1515" s="10"/>
      <c r="Q1515" s="10">
        <f t="shared" si="1"/>
        <v>0</v>
      </c>
      <c r="R1515" s="10"/>
      <c r="S1515" s="10"/>
      <c r="T1515" s="10"/>
    </row>
    <row r="1516" spans="1:20" ht="15.75" customHeight="1">
      <c r="A1516" s="10"/>
      <c r="B1516" s="12"/>
      <c r="C1516" s="10"/>
      <c r="D1516" s="10"/>
      <c r="E1516" s="10"/>
      <c r="F1516" s="10"/>
      <c r="G1516" s="10"/>
      <c r="H1516" s="10"/>
      <c r="I1516" s="10"/>
      <c r="J1516" s="10"/>
      <c r="K1516" s="10"/>
      <c r="L1516" s="10"/>
      <c r="M1516" s="10"/>
      <c r="N1516" s="10"/>
      <c r="O1516" s="10"/>
      <c r="P1516" s="10"/>
      <c r="Q1516" s="10">
        <f t="shared" si="1"/>
        <v>0</v>
      </c>
      <c r="R1516" s="10"/>
      <c r="S1516" s="10"/>
      <c r="T1516" s="10"/>
    </row>
    <row r="1517" spans="1:20" ht="15.75" customHeight="1">
      <c r="A1517" s="10"/>
      <c r="B1517" s="12"/>
      <c r="C1517" s="10"/>
      <c r="D1517" s="10"/>
      <c r="E1517" s="10"/>
      <c r="F1517" s="10"/>
      <c r="G1517" s="10"/>
      <c r="H1517" s="10"/>
      <c r="I1517" s="10"/>
      <c r="J1517" s="10"/>
      <c r="K1517" s="10"/>
      <c r="L1517" s="10"/>
      <c r="M1517" s="10"/>
      <c r="N1517" s="10"/>
      <c r="O1517" s="10"/>
      <c r="P1517" s="10"/>
      <c r="Q1517" s="10">
        <f t="shared" si="1"/>
        <v>0</v>
      </c>
      <c r="R1517" s="10"/>
      <c r="S1517" s="10"/>
      <c r="T1517" s="10"/>
    </row>
    <row r="1518" spans="1:20" ht="15.75" customHeight="1">
      <c r="A1518" s="10"/>
      <c r="B1518" s="12"/>
      <c r="C1518" s="10"/>
      <c r="D1518" s="10"/>
      <c r="E1518" s="10"/>
      <c r="F1518" s="10"/>
      <c r="G1518" s="10"/>
      <c r="H1518" s="10"/>
      <c r="I1518" s="10"/>
      <c r="J1518" s="10"/>
      <c r="K1518" s="10"/>
      <c r="L1518" s="10"/>
      <c r="M1518" s="10"/>
      <c r="N1518" s="10"/>
      <c r="O1518" s="10"/>
      <c r="P1518" s="10"/>
      <c r="Q1518" s="10">
        <f t="shared" si="1"/>
        <v>0</v>
      </c>
      <c r="R1518" s="10"/>
      <c r="S1518" s="10"/>
      <c r="T1518" s="10"/>
    </row>
    <row r="1519" spans="1:20" ht="15.75" customHeight="1">
      <c r="A1519" s="10"/>
      <c r="B1519" s="12"/>
      <c r="C1519" s="10"/>
      <c r="D1519" s="10"/>
      <c r="E1519" s="10"/>
      <c r="F1519" s="10"/>
      <c r="G1519" s="10"/>
      <c r="H1519" s="10"/>
      <c r="I1519" s="10"/>
      <c r="J1519" s="10"/>
      <c r="K1519" s="10"/>
      <c r="L1519" s="10"/>
      <c r="M1519" s="10"/>
      <c r="N1519" s="10"/>
      <c r="O1519" s="10"/>
      <c r="P1519" s="10"/>
      <c r="Q1519" s="10">
        <f t="shared" si="1"/>
        <v>0</v>
      </c>
      <c r="R1519" s="10"/>
      <c r="S1519" s="10"/>
      <c r="T1519" s="10"/>
    </row>
    <row r="1520" spans="1:20" ht="15.75" customHeight="1">
      <c r="A1520" s="10"/>
      <c r="B1520" s="12"/>
      <c r="C1520" s="10"/>
      <c r="D1520" s="10"/>
      <c r="E1520" s="10"/>
      <c r="F1520" s="10"/>
      <c r="G1520" s="10"/>
      <c r="H1520" s="10"/>
      <c r="I1520" s="10"/>
      <c r="J1520" s="10"/>
      <c r="K1520" s="10"/>
      <c r="L1520" s="10"/>
      <c r="M1520" s="10"/>
      <c r="N1520" s="10"/>
      <c r="O1520" s="10"/>
      <c r="P1520" s="10"/>
      <c r="Q1520" s="10">
        <f t="shared" si="1"/>
        <v>0</v>
      </c>
      <c r="R1520" s="10"/>
      <c r="S1520" s="10"/>
      <c r="T1520" s="10"/>
    </row>
    <row r="1521" spans="1:20" ht="15.75" customHeight="1">
      <c r="A1521" s="10"/>
      <c r="B1521" s="12"/>
      <c r="C1521" s="10"/>
      <c r="D1521" s="10"/>
      <c r="E1521" s="10"/>
      <c r="F1521" s="10"/>
      <c r="G1521" s="10"/>
      <c r="H1521" s="10"/>
      <c r="I1521" s="10"/>
      <c r="J1521" s="10"/>
      <c r="K1521" s="10"/>
      <c r="L1521" s="10"/>
      <c r="M1521" s="10"/>
      <c r="N1521" s="10"/>
      <c r="O1521" s="10"/>
      <c r="P1521" s="10"/>
      <c r="Q1521" s="10">
        <f t="shared" si="1"/>
        <v>0</v>
      </c>
      <c r="R1521" s="10"/>
      <c r="S1521" s="10"/>
      <c r="T1521" s="10"/>
    </row>
    <row r="1522" spans="1:20" ht="15.75" customHeight="1">
      <c r="A1522" s="10"/>
      <c r="B1522" s="12"/>
      <c r="C1522" s="10"/>
      <c r="D1522" s="10"/>
      <c r="E1522" s="10"/>
      <c r="F1522" s="10"/>
      <c r="G1522" s="10"/>
      <c r="H1522" s="10"/>
      <c r="I1522" s="10"/>
      <c r="J1522" s="10"/>
      <c r="K1522" s="10"/>
      <c r="L1522" s="10"/>
      <c r="M1522" s="10"/>
      <c r="N1522" s="10"/>
      <c r="O1522" s="10"/>
      <c r="P1522" s="10"/>
      <c r="Q1522" s="10">
        <f t="shared" si="1"/>
        <v>0</v>
      </c>
      <c r="R1522" s="10"/>
      <c r="S1522" s="10"/>
      <c r="T1522" s="10"/>
    </row>
    <row r="1523" spans="1:20" ht="15.75" customHeight="1">
      <c r="A1523" s="10"/>
      <c r="B1523" s="12"/>
      <c r="C1523" s="10"/>
      <c r="D1523" s="10"/>
      <c r="E1523" s="10"/>
      <c r="F1523" s="10"/>
      <c r="G1523" s="10"/>
      <c r="H1523" s="10"/>
      <c r="I1523" s="10"/>
      <c r="J1523" s="10"/>
      <c r="K1523" s="10"/>
      <c r="L1523" s="10"/>
      <c r="M1523" s="10"/>
      <c r="N1523" s="10"/>
      <c r="O1523" s="10"/>
      <c r="P1523" s="10"/>
      <c r="Q1523" s="10">
        <f t="shared" si="1"/>
        <v>0</v>
      </c>
      <c r="R1523" s="10"/>
      <c r="S1523" s="10"/>
      <c r="T1523" s="10"/>
    </row>
    <row r="1524" spans="1:20" ht="15.75" customHeight="1">
      <c r="A1524" s="10"/>
      <c r="B1524" s="12"/>
      <c r="C1524" s="10"/>
      <c r="D1524" s="10"/>
      <c r="E1524" s="10"/>
      <c r="F1524" s="10"/>
      <c r="G1524" s="10"/>
      <c r="H1524" s="10"/>
      <c r="I1524" s="10"/>
      <c r="J1524" s="10"/>
      <c r="K1524" s="10"/>
      <c r="L1524" s="10"/>
      <c r="M1524" s="10"/>
      <c r="N1524" s="10"/>
      <c r="O1524" s="10"/>
      <c r="P1524" s="10"/>
      <c r="Q1524" s="10">
        <f t="shared" si="1"/>
        <v>0</v>
      </c>
      <c r="R1524" s="10"/>
      <c r="S1524" s="10"/>
      <c r="T1524" s="10"/>
    </row>
    <row r="1525" spans="1:20" ht="15.75" customHeight="1">
      <c r="A1525" s="10"/>
      <c r="B1525" s="12"/>
      <c r="C1525" s="10"/>
      <c r="D1525" s="10"/>
      <c r="E1525" s="10"/>
      <c r="F1525" s="10"/>
      <c r="G1525" s="10"/>
      <c r="H1525" s="10"/>
      <c r="I1525" s="10"/>
      <c r="J1525" s="10"/>
      <c r="K1525" s="10"/>
      <c r="L1525" s="10"/>
      <c r="M1525" s="10"/>
      <c r="N1525" s="10"/>
      <c r="O1525" s="10"/>
      <c r="P1525" s="10"/>
      <c r="Q1525" s="10">
        <f t="shared" si="1"/>
        <v>0</v>
      </c>
      <c r="R1525" s="10"/>
      <c r="S1525" s="10"/>
      <c r="T1525" s="10"/>
    </row>
    <row r="1526" spans="1:20" ht="15.75" customHeight="1">
      <c r="A1526" s="10"/>
      <c r="B1526" s="12"/>
      <c r="C1526" s="10"/>
      <c r="D1526" s="10"/>
      <c r="E1526" s="10"/>
      <c r="F1526" s="10"/>
      <c r="G1526" s="10"/>
      <c r="H1526" s="10"/>
      <c r="I1526" s="10"/>
      <c r="J1526" s="10"/>
      <c r="K1526" s="10"/>
      <c r="L1526" s="10"/>
      <c r="M1526" s="10"/>
      <c r="N1526" s="10"/>
      <c r="O1526" s="10"/>
      <c r="P1526" s="10"/>
      <c r="Q1526" s="10">
        <f t="shared" si="1"/>
        <v>0</v>
      </c>
      <c r="R1526" s="10"/>
      <c r="S1526" s="10"/>
      <c r="T1526" s="10"/>
    </row>
    <row r="1527" spans="1:20" ht="15.75" customHeight="1">
      <c r="A1527" s="10"/>
      <c r="B1527" s="12"/>
      <c r="C1527" s="10"/>
      <c r="D1527" s="10"/>
      <c r="E1527" s="10"/>
      <c r="F1527" s="10"/>
      <c r="G1527" s="10"/>
      <c r="H1527" s="10"/>
      <c r="I1527" s="10"/>
      <c r="J1527" s="10"/>
      <c r="K1527" s="10"/>
      <c r="L1527" s="10"/>
      <c r="M1527" s="10"/>
      <c r="N1527" s="10"/>
      <c r="O1527" s="10"/>
      <c r="P1527" s="10"/>
      <c r="Q1527" s="10">
        <f t="shared" si="1"/>
        <v>0</v>
      </c>
      <c r="R1527" s="10"/>
      <c r="S1527" s="10"/>
      <c r="T1527" s="10"/>
    </row>
    <row r="1528" spans="1:20" ht="15.75" customHeight="1">
      <c r="A1528" s="10"/>
      <c r="B1528" s="12"/>
      <c r="C1528" s="10"/>
      <c r="D1528" s="10"/>
      <c r="E1528" s="10"/>
      <c r="F1528" s="10"/>
      <c r="G1528" s="10"/>
      <c r="H1528" s="10"/>
      <c r="I1528" s="10"/>
      <c r="J1528" s="10"/>
      <c r="K1528" s="10"/>
      <c r="L1528" s="10"/>
      <c r="M1528" s="10"/>
      <c r="N1528" s="10"/>
      <c r="O1528" s="10"/>
      <c r="P1528" s="10"/>
      <c r="Q1528" s="10">
        <f t="shared" si="1"/>
        <v>0</v>
      </c>
      <c r="R1528" s="10"/>
      <c r="S1528" s="10"/>
      <c r="T1528" s="10"/>
    </row>
    <row r="1529" spans="1:20" ht="15.75" customHeight="1">
      <c r="A1529" s="10"/>
      <c r="B1529" s="12"/>
      <c r="C1529" s="10"/>
      <c r="D1529" s="10"/>
      <c r="E1529" s="10"/>
      <c r="F1529" s="10"/>
      <c r="G1529" s="10"/>
      <c r="H1529" s="10"/>
      <c r="I1529" s="10"/>
      <c r="J1529" s="10"/>
      <c r="K1529" s="10"/>
      <c r="L1529" s="10"/>
      <c r="M1529" s="10"/>
      <c r="N1529" s="10"/>
      <c r="O1529" s="10"/>
      <c r="P1529" s="10"/>
      <c r="Q1529" s="10">
        <f t="shared" si="1"/>
        <v>0</v>
      </c>
      <c r="R1529" s="10"/>
      <c r="S1529" s="10"/>
      <c r="T1529" s="10"/>
    </row>
    <row r="1530" spans="1:20" ht="15.75" customHeight="1">
      <c r="A1530" s="10"/>
      <c r="B1530" s="12"/>
      <c r="C1530" s="10"/>
      <c r="D1530" s="10"/>
      <c r="E1530" s="10"/>
      <c r="F1530" s="10"/>
      <c r="G1530" s="10"/>
      <c r="H1530" s="10"/>
      <c r="I1530" s="10"/>
      <c r="J1530" s="10"/>
      <c r="K1530" s="10"/>
      <c r="L1530" s="10"/>
      <c r="M1530" s="10"/>
      <c r="N1530" s="10"/>
      <c r="O1530" s="10"/>
      <c r="P1530" s="10"/>
      <c r="Q1530" s="10">
        <f t="shared" si="1"/>
        <v>0</v>
      </c>
      <c r="R1530" s="10"/>
      <c r="S1530" s="10"/>
      <c r="T1530" s="10"/>
    </row>
    <row r="1531" spans="1:20" ht="15.75" customHeight="1">
      <c r="A1531" s="10"/>
      <c r="B1531" s="12"/>
      <c r="C1531" s="10"/>
      <c r="D1531" s="10"/>
      <c r="E1531" s="10"/>
      <c r="F1531" s="10"/>
      <c r="G1531" s="10"/>
      <c r="H1531" s="10"/>
      <c r="I1531" s="10"/>
      <c r="J1531" s="10"/>
      <c r="K1531" s="10"/>
      <c r="L1531" s="10"/>
      <c r="M1531" s="10"/>
      <c r="N1531" s="10"/>
      <c r="O1531" s="10"/>
      <c r="P1531" s="10"/>
      <c r="Q1531" s="10">
        <f t="shared" si="1"/>
        <v>0</v>
      </c>
      <c r="R1531" s="10"/>
      <c r="S1531" s="10"/>
      <c r="T1531" s="10"/>
    </row>
    <row r="1532" spans="1:20" ht="15.75" customHeight="1">
      <c r="A1532" s="10"/>
      <c r="B1532" s="12"/>
      <c r="C1532" s="10"/>
      <c r="D1532" s="10"/>
      <c r="E1532" s="10"/>
      <c r="F1532" s="10"/>
      <c r="G1532" s="10"/>
      <c r="H1532" s="10"/>
      <c r="I1532" s="10"/>
      <c r="J1532" s="10"/>
      <c r="K1532" s="10"/>
      <c r="L1532" s="10"/>
      <c r="M1532" s="10"/>
      <c r="N1532" s="10"/>
      <c r="O1532" s="10"/>
      <c r="P1532" s="10"/>
      <c r="Q1532" s="10">
        <f t="shared" si="1"/>
        <v>0</v>
      </c>
      <c r="R1532" s="10"/>
      <c r="S1532" s="10"/>
      <c r="T1532" s="10"/>
    </row>
    <row r="1533" spans="1:20" ht="15.75" customHeight="1">
      <c r="A1533" s="10"/>
      <c r="B1533" s="12"/>
      <c r="C1533" s="10"/>
      <c r="D1533" s="10"/>
      <c r="E1533" s="10"/>
      <c r="F1533" s="10"/>
      <c r="G1533" s="10"/>
      <c r="H1533" s="10"/>
      <c r="I1533" s="10"/>
      <c r="J1533" s="10"/>
      <c r="K1533" s="10"/>
      <c r="L1533" s="10"/>
      <c r="M1533" s="10"/>
      <c r="N1533" s="10"/>
      <c r="O1533" s="10"/>
      <c r="P1533" s="10"/>
      <c r="Q1533" s="10">
        <f t="shared" si="1"/>
        <v>0</v>
      </c>
      <c r="R1533" s="10"/>
      <c r="S1533" s="10"/>
      <c r="T1533" s="10"/>
    </row>
    <row r="1534" spans="1:20" ht="15.75" customHeight="1">
      <c r="A1534" s="10"/>
      <c r="B1534" s="12"/>
      <c r="C1534" s="10"/>
      <c r="D1534" s="10"/>
      <c r="E1534" s="10"/>
      <c r="F1534" s="10"/>
      <c r="G1534" s="10"/>
      <c r="H1534" s="10"/>
      <c r="I1534" s="10"/>
      <c r="J1534" s="10"/>
      <c r="K1534" s="10"/>
      <c r="L1534" s="10"/>
      <c r="M1534" s="10"/>
      <c r="N1534" s="10"/>
      <c r="O1534" s="10"/>
      <c r="P1534" s="10"/>
      <c r="Q1534" s="10">
        <f t="shared" si="1"/>
        <v>0</v>
      </c>
      <c r="R1534" s="10"/>
      <c r="S1534" s="10"/>
      <c r="T1534" s="10"/>
    </row>
    <row r="1535" spans="1:20" ht="15.75" customHeight="1">
      <c r="A1535" s="10"/>
      <c r="B1535" s="12"/>
      <c r="C1535" s="10"/>
      <c r="D1535" s="10"/>
      <c r="E1535" s="10"/>
      <c r="F1535" s="10"/>
      <c r="G1535" s="10"/>
      <c r="H1535" s="10"/>
      <c r="I1535" s="10"/>
      <c r="J1535" s="10"/>
      <c r="K1535" s="10"/>
      <c r="L1535" s="10"/>
      <c r="M1535" s="10"/>
      <c r="N1535" s="10"/>
      <c r="O1535" s="10"/>
      <c r="P1535" s="10"/>
      <c r="Q1535" s="10">
        <f t="shared" si="1"/>
        <v>0</v>
      </c>
      <c r="R1535" s="10"/>
      <c r="S1535" s="10"/>
      <c r="T1535" s="10"/>
    </row>
    <row r="1536" spans="1:20" ht="15.75" customHeight="1">
      <c r="A1536" s="10"/>
      <c r="B1536" s="12"/>
      <c r="C1536" s="10"/>
      <c r="D1536" s="10"/>
      <c r="E1536" s="10"/>
      <c r="F1536" s="10"/>
      <c r="G1536" s="10"/>
      <c r="H1536" s="10"/>
      <c r="I1536" s="10"/>
      <c r="J1536" s="10"/>
      <c r="K1536" s="10"/>
      <c r="L1536" s="10"/>
      <c r="M1536" s="10"/>
      <c r="N1536" s="10"/>
      <c r="O1536" s="10"/>
      <c r="P1536" s="10"/>
      <c r="Q1536" s="10">
        <f t="shared" si="1"/>
        <v>0</v>
      </c>
      <c r="R1536" s="10"/>
      <c r="S1536" s="10"/>
      <c r="T1536" s="10"/>
    </row>
    <row r="1537" spans="1:20" ht="15.75" customHeight="1">
      <c r="A1537" s="10"/>
      <c r="B1537" s="12"/>
      <c r="C1537" s="10"/>
      <c r="D1537" s="10"/>
      <c r="E1537" s="10"/>
      <c r="F1537" s="10"/>
      <c r="G1537" s="10"/>
      <c r="H1537" s="10"/>
      <c r="I1537" s="10"/>
      <c r="J1537" s="10"/>
      <c r="K1537" s="10"/>
      <c r="L1537" s="10"/>
      <c r="M1537" s="10"/>
      <c r="N1537" s="10"/>
      <c r="O1537" s="10"/>
      <c r="P1537" s="10"/>
      <c r="Q1537" s="10">
        <f t="shared" si="1"/>
        <v>0</v>
      </c>
      <c r="R1537" s="10"/>
      <c r="S1537" s="10"/>
      <c r="T1537" s="10"/>
    </row>
    <row r="1538" spans="1:20" ht="15.75" customHeight="1">
      <c r="A1538" s="10"/>
      <c r="B1538" s="12"/>
      <c r="C1538" s="10"/>
      <c r="D1538" s="10"/>
      <c r="E1538" s="10"/>
      <c r="F1538" s="10"/>
      <c r="G1538" s="10"/>
      <c r="H1538" s="10"/>
      <c r="I1538" s="10"/>
      <c r="J1538" s="10"/>
      <c r="K1538" s="10"/>
      <c r="L1538" s="10"/>
      <c r="M1538" s="10"/>
      <c r="N1538" s="10"/>
      <c r="O1538" s="10"/>
      <c r="P1538" s="10"/>
      <c r="Q1538" s="10">
        <f t="shared" si="1"/>
        <v>0</v>
      </c>
      <c r="R1538" s="10"/>
      <c r="S1538" s="10"/>
      <c r="T1538" s="10"/>
    </row>
    <row r="1539" spans="1:20" ht="15.75" customHeight="1">
      <c r="A1539" s="10"/>
      <c r="B1539" s="12"/>
      <c r="C1539" s="10"/>
      <c r="D1539" s="10"/>
      <c r="E1539" s="10"/>
      <c r="F1539" s="10"/>
      <c r="G1539" s="10"/>
      <c r="H1539" s="10"/>
      <c r="I1539" s="10"/>
      <c r="J1539" s="10"/>
      <c r="K1539" s="10"/>
      <c r="L1539" s="10"/>
      <c r="M1539" s="10"/>
      <c r="N1539" s="10"/>
      <c r="O1539" s="10"/>
      <c r="P1539" s="10"/>
      <c r="Q1539" s="10">
        <f t="shared" si="1"/>
        <v>0</v>
      </c>
      <c r="R1539" s="10"/>
      <c r="S1539" s="10"/>
      <c r="T1539" s="10"/>
    </row>
    <row r="1540" spans="1:20" ht="15.75" customHeight="1">
      <c r="A1540" s="10"/>
      <c r="B1540" s="12"/>
      <c r="C1540" s="10"/>
      <c r="D1540" s="10"/>
      <c r="E1540" s="10"/>
      <c r="F1540" s="10"/>
      <c r="G1540" s="10"/>
      <c r="H1540" s="10"/>
      <c r="I1540" s="10"/>
      <c r="J1540" s="10"/>
      <c r="K1540" s="10"/>
      <c r="L1540" s="10"/>
      <c r="M1540" s="10"/>
      <c r="N1540" s="10"/>
      <c r="O1540" s="10"/>
      <c r="P1540" s="10"/>
      <c r="Q1540" s="10">
        <f t="shared" si="1"/>
        <v>0</v>
      </c>
      <c r="R1540" s="10"/>
      <c r="S1540" s="10"/>
      <c r="T1540" s="10"/>
    </row>
    <row r="1541" spans="1:20" ht="15.75" customHeight="1">
      <c r="A1541" s="10"/>
      <c r="B1541" s="12"/>
      <c r="C1541" s="10"/>
      <c r="D1541" s="10"/>
      <c r="E1541" s="10"/>
      <c r="F1541" s="10"/>
      <c r="G1541" s="10"/>
      <c r="H1541" s="10"/>
      <c r="I1541" s="10"/>
      <c r="J1541" s="10"/>
      <c r="K1541" s="10"/>
      <c r="L1541" s="10"/>
      <c r="M1541" s="10"/>
      <c r="N1541" s="10"/>
      <c r="O1541" s="10"/>
      <c r="P1541" s="10"/>
      <c r="Q1541" s="10">
        <f t="shared" si="1"/>
        <v>0</v>
      </c>
      <c r="R1541" s="10"/>
      <c r="S1541" s="10"/>
      <c r="T1541" s="10"/>
    </row>
    <row r="1542" spans="1:20" ht="15.75" customHeight="1">
      <c r="A1542" s="10"/>
      <c r="B1542" s="12"/>
      <c r="C1542" s="10"/>
      <c r="D1542" s="10"/>
      <c r="E1542" s="10"/>
      <c r="F1542" s="10"/>
      <c r="G1542" s="10"/>
      <c r="H1542" s="10"/>
      <c r="I1542" s="10"/>
      <c r="J1542" s="10"/>
      <c r="K1542" s="10"/>
      <c r="L1542" s="10"/>
      <c r="M1542" s="10"/>
      <c r="N1542" s="10"/>
      <c r="O1542" s="10"/>
      <c r="P1542" s="10"/>
      <c r="Q1542" s="10">
        <f t="shared" si="1"/>
        <v>0</v>
      </c>
      <c r="R1542" s="10"/>
      <c r="S1542" s="10"/>
      <c r="T1542" s="10"/>
    </row>
    <row r="1543" spans="1:20" ht="15.75" customHeight="1">
      <c r="A1543" s="10"/>
      <c r="B1543" s="12"/>
      <c r="C1543" s="10"/>
      <c r="D1543" s="10"/>
      <c r="E1543" s="10"/>
      <c r="F1543" s="10"/>
      <c r="G1543" s="10"/>
      <c r="H1543" s="10"/>
      <c r="I1543" s="10"/>
      <c r="J1543" s="10"/>
      <c r="K1543" s="10"/>
      <c r="L1543" s="10"/>
      <c r="M1543" s="10"/>
      <c r="N1543" s="10"/>
      <c r="O1543" s="10"/>
      <c r="P1543" s="10"/>
      <c r="Q1543" s="10">
        <f t="shared" si="1"/>
        <v>0</v>
      </c>
      <c r="R1543" s="10"/>
      <c r="S1543" s="10"/>
      <c r="T1543" s="10"/>
    </row>
    <row r="1544" spans="1:20" ht="15.75" customHeight="1">
      <c r="A1544" s="10"/>
      <c r="B1544" s="12"/>
      <c r="C1544" s="10"/>
      <c r="D1544" s="10"/>
      <c r="E1544" s="10"/>
      <c r="F1544" s="10"/>
      <c r="G1544" s="10"/>
      <c r="H1544" s="10"/>
      <c r="I1544" s="10"/>
      <c r="J1544" s="10"/>
      <c r="K1544" s="10"/>
      <c r="L1544" s="10"/>
      <c r="M1544" s="10"/>
      <c r="N1544" s="10"/>
      <c r="O1544" s="10"/>
      <c r="P1544" s="10"/>
      <c r="Q1544" s="10">
        <f t="shared" si="1"/>
        <v>0</v>
      </c>
      <c r="R1544" s="10"/>
      <c r="S1544" s="10"/>
      <c r="T1544" s="10"/>
    </row>
    <row r="1545" spans="1:20" ht="15.75" customHeight="1">
      <c r="A1545" s="10"/>
      <c r="B1545" s="12"/>
      <c r="C1545" s="10"/>
      <c r="D1545" s="10"/>
      <c r="E1545" s="10"/>
      <c r="F1545" s="10"/>
      <c r="G1545" s="10"/>
      <c r="H1545" s="10"/>
      <c r="I1545" s="10"/>
      <c r="J1545" s="10"/>
      <c r="K1545" s="10"/>
      <c r="L1545" s="10"/>
      <c r="M1545" s="10"/>
      <c r="N1545" s="10"/>
      <c r="O1545" s="10"/>
      <c r="P1545" s="10"/>
      <c r="Q1545" s="10">
        <f t="shared" si="1"/>
        <v>0</v>
      </c>
      <c r="R1545" s="10"/>
      <c r="S1545" s="10"/>
      <c r="T1545" s="10"/>
    </row>
    <row r="1546" spans="1:20" ht="15.75" customHeight="1">
      <c r="A1546" s="10"/>
      <c r="B1546" s="12"/>
      <c r="C1546" s="10"/>
      <c r="D1546" s="10"/>
      <c r="E1546" s="10"/>
      <c r="F1546" s="10"/>
      <c r="G1546" s="10"/>
      <c r="H1546" s="10"/>
      <c r="I1546" s="10"/>
      <c r="J1546" s="10"/>
      <c r="K1546" s="10"/>
      <c r="L1546" s="10"/>
      <c r="M1546" s="10"/>
      <c r="N1546" s="10"/>
      <c r="O1546" s="10"/>
      <c r="P1546" s="10"/>
      <c r="Q1546" s="10">
        <f t="shared" si="1"/>
        <v>0</v>
      </c>
      <c r="R1546" s="10"/>
      <c r="S1546" s="10"/>
      <c r="T1546" s="10"/>
    </row>
    <row r="1547" spans="1:20" ht="15.75" customHeight="1">
      <c r="A1547" s="10"/>
      <c r="B1547" s="12"/>
      <c r="C1547" s="10"/>
      <c r="D1547" s="10"/>
      <c r="E1547" s="10"/>
      <c r="F1547" s="10"/>
      <c r="G1547" s="10"/>
      <c r="H1547" s="10"/>
      <c r="I1547" s="10"/>
      <c r="J1547" s="10"/>
      <c r="K1547" s="10"/>
      <c r="L1547" s="10"/>
      <c r="M1547" s="10"/>
      <c r="N1547" s="10"/>
      <c r="O1547" s="10"/>
      <c r="P1547" s="10"/>
      <c r="Q1547" s="10">
        <f t="shared" si="1"/>
        <v>0</v>
      </c>
      <c r="R1547" s="10"/>
      <c r="S1547" s="10"/>
      <c r="T1547" s="10"/>
    </row>
    <row r="1548" spans="1:20" ht="15.75" customHeight="1">
      <c r="A1548" s="10"/>
      <c r="B1548" s="12"/>
      <c r="C1548" s="10"/>
      <c r="D1548" s="10"/>
      <c r="E1548" s="10"/>
      <c r="F1548" s="10"/>
      <c r="G1548" s="10"/>
      <c r="H1548" s="10"/>
      <c r="I1548" s="10"/>
      <c r="J1548" s="10"/>
      <c r="K1548" s="10"/>
      <c r="L1548" s="10"/>
      <c r="M1548" s="10"/>
      <c r="N1548" s="10"/>
      <c r="O1548" s="10"/>
      <c r="P1548" s="10"/>
      <c r="Q1548" s="10">
        <f t="shared" si="1"/>
        <v>0</v>
      </c>
      <c r="R1548" s="10"/>
      <c r="S1548" s="10"/>
      <c r="T1548" s="10"/>
    </row>
    <row r="1549" spans="1:20" ht="15.75" customHeight="1">
      <c r="A1549" s="10"/>
      <c r="B1549" s="12"/>
      <c r="C1549" s="10"/>
      <c r="D1549" s="10"/>
      <c r="E1549" s="10"/>
      <c r="F1549" s="10"/>
      <c r="G1549" s="10"/>
      <c r="H1549" s="10"/>
      <c r="I1549" s="10"/>
      <c r="J1549" s="10"/>
      <c r="K1549" s="10"/>
      <c r="L1549" s="10"/>
      <c r="M1549" s="10"/>
      <c r="N1549" s="10"/>
      <c r="O1549" s="10"/>
      <c r="P1549" s="10"/>
      <c r="Q1549" s="10">
        <f t="shared" si="1"/>
        <v>0</v>
      </c>
      <c r="R1549" s="10"/>
      <c r="S1549" s="10"/>
      <c r="T1549" s="10"/>
    </row>
    <row r="1550" spans="1:20" ht="15.75" customHeight="1">
      <c r="A1550" s="10"/>
      <c r="B1550" s="12"/>
      <c r="C1550" s="10"/>
      <c r="D1550" s="10"/>
      <c r="E1550" s="10"/>
      <c r="F1550" s="10"/>
      <c r="G1550" s="10"/>
      <c r="H1550" s="10"/>
      <c r="I1550" s="10"/>
      <c r="J1550" s="10"/>
      <c r="K1550" s="10"/>
      <c r="L1550" s="10"/>
      <c r="M1550" s="10"/>
      <c r="N1550" s="10"/>
      <c r="O1550" s="10"/>
      <c r="P1550" s="10"/>
      <c r="Q1550" s="10">
        <f t="shared" si="1"/>
        <v>0</v>
      </c>
      <c r="R1550" s="10"/>
      <c r="S1550" s="10"/>
      <c r="T1550" s="10"/>
    </row>
    <row r="1551" spans="1:20" ht="15.75" customHeight="1">
      <c r="A1551" s="10"/>
      <c r="B1551" s="12"/>
      <c r="C1551" s="10"/>
      <c r="D1551" s="10"/>
      <c r="E1551" s="10"/>
      <c r="F1551" s="10"/>
      <c r="G1551" s="10"/>
      <c r="H1551" s="10"/>
      <c r="I1551" s="10"/>
      <c r="J1551" s="10"/>
      <c r="K1551" s="10"/>
      <c r="L1551" s="10"/>
      <c r="M1551" s="10"/>
      <c r="N1551" s="10"/>
      <c r="O1551" s="10"/>
      <c r="P1551" s="10"/>
      <c r="Q1551" s="10">
        <f t="shared" si="1"/>
        <v>0</v>
      </c>
      <c r="R1551" s="10"/>
      <c r="S1551" s="10"/>
      <c r="T1551" s="10"/>
    </row>
    <row r="1552" spans="1:20" ht="15.75" customHeight="1">
      <c r="A1552" s="10"/>
      <c r="B1552" s="12"/>
      <c r="C1552" s="10"/>
      <c r="D1552" s="10"/>
      <c r="E1552" s="10"/>
      <c r="F1552" s="10"/>
      <c r="G1552" s="10"/>
      <c r="H1552" s="10"/>
      <c r="I1552" s="10"/>
      <c r="J1552" s="10"/>
      <c r="K1552" s="10"/>
      <c r="L1552" s="10"/>
      <c r="M1552" s="10"/>
      <c r="N1552" s="10"/>
      <c r="O1552" s="10"/>
      <c r="P1552" s="10"/>
      <c r="Q1552" s="10">
        <f t="shared" si="1"/>
        <v>0</v>
      </c>
      <c r="R1552" s="10"/>
      <c r="S1552" s="10"/>
      <c r="T1552" s="10"/>
    </row>
    <row r="1553" spans="1:20" ht="15.75" customHeight="1">
      <c r="A1553" s="10"/>
      <c r="B1553" s="12"/>
      <c r="C1553" s="10"/>
      <c r="D1553" s="10"/>
      <c r="E1553" s="10"/>
      <c r="F1553" s="10"/>
      <c r="G1553" s="10"/>
      <c r="H1553" s="10"/>
      <c r="I1553" s="10"/>
      <c r="J1553" s="10"/>
      <c r="K1553" s="10"/>
      <c r="L1553" s="10"/>
      <c r="M1553" s="10"/>
      <c r="N1553" s="10"/>
      <c r="O1553" s="10"/>
      <c r="P1553" s="10"/>
      <c r="Q1553" s="10">
        <f t="shared" si="1"/>
        <v>0</v>
      </c>
      <c r="R1553" s="10"/>
      <c r="S1553" s="10"/>
      <c r="T1553" s="10"/>
    </row>
    <row r="1554" spans="1:20" ht="15.75" customHeight="1">
      <c r="A1554" s="10"/>
      <c r="B1554" s="12"/>
      <c r="C1554" s="10"/>
      <c r="D1554" s="10"/>
      <c r="E1554" s="10"/>
      <c r="F1554" s="10"/>
      <c r="G1554" s="10"/>
      <c r="H1554" s="10"/>
      <c r="I1554" s="10"/>
      <c r="J1554" s="10"/>
      <c r="K1554" s="10"/>
      <c r="L1554" s="10"/>
      <c r="M1554" s="10"/>
      <c r="N1554" s="10"/>
      <c r="O1554" s="10"/>
      <c r="P1554" s="10"/>
      <c r="Q1554" s="10">
        <f t="shared" si="1"/>
        <v>0</v>
      </c>
      <c r="R1554" s="10"/>
      <c r="S1554" s="10"/>
      <c r="T1554" s="10"/>
    </row>
    <row r="1555" spans="1:20" ht="15.75" customHeight="1">
      <c r="A1555" s="10"/>
      <c r="B1555" s="12"/>
      <c r="C1555" s="10"/>
      <c r="D1555" s="10"/>
      <c r="E1555" s="10"/>
      <c r="F1555" s="10"/>
      <c r="G1555" s="10"/>
      <c r="H1555" s="10"/>
      <c r="I1555" s="10"/>
      <c r="J1555" s="10"/>
      <c r="K1555" s="10"/>
      <c r="L1555" s="10"/>
      <c r="M1555" s="10"/>
      <c r="N1555" s="10"/>
      <c r="O1555" s="10"/>
      <c r="P1555" s="10"/>
      <c r="Q1555" s="10">
        <f t="shared" si="1"/>
        <v>0</v>
      </c>
      <c r="R1555" s="10"/>
      <c r="S1555" s="10"/>
      <c r="T1555" s="10"/>
    </row>
    <row r="1556" spans="1:20" ht="15.75" customHeight="1">
      <c r="A1556" s="10"/>
      <c r="B1556" s="12"/>
      <c r="C1556" s="10"/>
      <c r="D1556" s="10"/>
      <c r="E1556" s="10"/>
      <c r="F1556" s="10"/>
      <c r="G1556" s="10"/>
      <c r="H1556" s="10"/>
      <c r="I1556" s="10"/>
      <c r="J1556" s="10"/>
      <c r="K1556" s="10"/>
      <c r="L1556" s="10"/>
      <c r="M1556" s="10"/>
      <c r="N1556" s="10"/>
      <c r="O1556" s="10"/>
      <c r="P1556" s="10"/>
      <c r="Q1556" s="10">
        <f t="shared" si="1"/>
        <v>0</v>
      </c>
      <c r="R1556" s="10"/>
      <c r="S1556" s="10"/>
      <c r="T1556" s="10"/>
    </row>
    <row r="1557" spans="1:20" ht="15.75" customHeight="1">
      <c r="A1557" s="10"/>
      <c r="B1557" s="12"/>
      <c r="C1557" s="10"/>
      <c r="D1557" s="10"/>
      <c r="E1557" s="10"/>
      <c r="F1557" s="10"/>
      <c r="G1557" s="10"/>
      <c r="H1557" s="10"/>
      <c r="I1557" s="10"/>
      <c r="J1557" s="10"/>
      <c r="K1557" s="10"/>
      <c r="L1557" s="10"/>
      <c r="M1557" s="10"/>
      <c r="N1557" s="10"/>
      <c r="O1557" s="10"/>
      <c r="P1557" s="10"/>
      <c r="Q1557" s="10">
        <f t="shared" si="1"/>
        <v>0</v>
      </c>
      <c r="R1557" s="10"/>
      <c r="S1557" s="10"/>
      <c r="T1557" s="10"/>
    </row>
    <row r="1558" spans="1:20" ht="15.75" customHeight="1">
      <c r="A1558" s="10"/>
      <c r="B1558" s="12"/>
      <c r="C1558" s="10"/>
      <c r="D1558" s="10"/>
      <c r="E1558" s="10"/>
      <c r="F1558" s="10"/>
      <c r="G1558" s="10"/>
      <c r="H1558" s="10"/>
      <c r="I1558" s="10"/>
      <c r="J1558" s="10"/>
      <c r="K1558" s="10"/>
      <c r="L1558" s="10"/>
      <c r="M1558" s="10"/>
      <c r="N1558" s="10"/>
      <c r="O1558" s="10"/>
      <c r="P1558" s="10"/>
      <c r="Q1558" s="10">
        <f t="shared" si="1"/>
        <v>0</v>
      </c>
      <c r="R1558" s="10"/>
      <c r="S1558" s="10"/>
      <c r="T1558" s="10"/>
    </row>
    <row r="1559" spans="1:20" ht="15.75" customHeight="1">
      <c r="A1559" s="10"/>
      <c r="B1559" s="12"/>
      <c r="C1559" s="10"/>
      <c r="D1559" s="10"/>
      <c r="E1559" s="10"/>
      <c r="F1559" s="10"/>
      <c r="G1559" s="10"/>
      <c r="H1559" s="10"/>
      <c r="I1559" s="10"/>
      <c r="J1559" s="10"/>
      <c r="K1559" s="10"/>
      <c r="L1559" s="10"/>
      <c r="M1559" s="10"/>
      <c r="N1559" s="10"/>
      <c r="O1559" s="10"/>
      <c r="P1559" s="10"/>
      <c r="Q1559" s="10">
        <f t="shared" si="1"/>
        <v>0</v>
      </c>
      <c r="R1559" s="10"/>
      <c r="S1559" s="10"/>
      <c r="T1559" s="10"/>
    </row>
    <row r="1560" spans="1:20" ht="15.75" customHeight="1">
      <c r="A1560" s="10"/>
      <c r="B1560" s="12"/>
      <c r="C1560" s="10"/>
      <c r="D1560" s="10"/>
      <c r="E1560" s="10"/>
      <c r="F1560" s="10"/>
      <c r="G1560" s="10"/>
      <c r="H1560" s="10"/>
      <c r="I1560" s="10"/>
      <c r="J1560" s="10"/>
      <c r="K1560" s="10"/>
      <c r="L1560" s="10"/>
      <c r="M1560" s="10"/>
      <c r="N1560" s="10"/>
      <c r="O1560" s="10"/>
      <c r="P1560" s="10"/>
      <c r="Q1560" s="10">
        <f t="shared" si="1"/>
        <v>0</v>
      </c>
      <c r="R1560" s="10"/>
      <c r="S1560" s="10"/>
      <c r="T1560" s="10"/>
    </row>
    <row r="1561" spans="1:20" ht="15.75" customHeight="1">
      <c r="A1561" s="10"/>
      <c r="B1561" s="12"/>
      <c r="C1561" s="10"/>
      <c r="D1561" s="10"/>
      <c r="E1561" s="10"/>
      <c r="F1561" s="10"/>
      <c r="G1561" s="10"/>
      <c r="H1561" s="10"/>
      <c r="I1561" s="10"/>
      <c r="J1561" s="10"/>
      <c r="K1561" s="10"/>
      <c r="L1561" s="10"/>
      <c r="M1561" s="10"/>
      <c r="N1561" s="10"/>
      <c r="O1561" s="10"/>
      <c r="P1561" s="10"/>
      <c r="Q1561" s="10">
        <f t="shared" si="1"/>
        <v>0</v>
      </c>
      <c r="R1561" s="10"/>
      <c r="S1561" s="10"/>
      <c r="T1561" s="10"/>
    </row>
    <row r="1562" spans="1:20" ht="15.75" customHeight="1">
      <c r="A1562" s="10"/>
      <c r="B1562" s="12"/>
      <c r="C1562" s="10"/>
      <c r="D1562" s="10"/>
      <c r="E1562" s="10"/>
      <c r="F1562" s="10"/>
      <c r="G1562" s="10"/>
      <c r="H1562" s="10"/>
      <c r="I1562" s="10"/>
      <c r="J1562" s="10"/>
      <c r="K1562" s="10"/>
      <c r="L1562" s="10"/>
      <c r="M1562" s="10"/>
      <c r="N1562" s="10"/>
      <c r="O1562" s="10"/>
      <c r="P1562" s="10"/>
      <c r="Q1562" s="10">
        <f t="shared" si="1"/>
        <v>0</v>
      </c>
      <c r="R1562" s="10"/>
      <c r="S1562" s="10"/>
      <c r="T1562" s="10"/>
    </row>
    <row r="1563" spans="1:20" ht="15.75" customHeight="1">
      <c r="A1563" s="10"/>
      <c r="B1563" s="12"/>
      <c r="C1563" s="10"/>
      <c r="D1563" s="10"/>
      <c r="E1563" s="10"/>
      <c r="F1563" s="10"/>
      <c r="G1563" s="10"/>
      <c r="H1563" s="10"/>
      <c r="I1563" s="10"/>
      <c r="J1563" s="10"/>
      <c r="K1563" s="10"/>
      <c r="L1563" s="10"/>
      <c r="M1563" s="10"/>
      <c r="N1563" s="10"/>
      <c r="O1563" s="10"/>
      <c r="P1563" s="10"/>
      <c r="Q1563" s="10">
        <f t="shared" si="1"/>
        <v>0</v>
      </c>
      <c r="R1563" s="10"/>
      <c r="S1563" s="10"/>
      <c r="T1563" s="10"/>
    </row>
    <row r="1564" spans="1:20" ht="15.75" customHeight="1">
      <c r="A1564" s="10"/>
      <c r="B1564" s="12"/>
      <c r="C1564" s="10"/>
      <c r="D1564" s="10"/>
      <c r="E1564" s="10"/>
      <c r="F1564" s="10"/>
      <c r="G1564" s="10"/>
      <c r="H1564" s="10"/>
      <c r="I1564" s="10"/>
      <c r="J1564" s="10"/>
      <c r="K1564" s="10"/>
      <c r="L1564" s="10"/>
      <c r="M1564" s="10"/>
      <c r="N1564" s="10"/>
      <c r="O1564" s="10"/>
      <c r="P1564" s="10"/>
      <c r="Q1564" s="10">
        <f t="shared" si="1"/>
        <v>0</v>
      </c>
      <c r="R1564" s="10"/>
      <c r="S1564" s="10"/>
      <c r="T1564" s="10"/>
    </row>
    <row r="1565" spans="1:20" ht="15.75" customHeight="1">
      <c r="A1565" s="10"/>
      <c r="B1565" s="12"/>
      <c r="C1565" s="10"/>
      <c r="D1565" s="10"/>
      <c r="E1565" s="10"/>
      <c r="F1565" s="10"/>
      <c r="G1565" s="10"/>
      <c r="H1565" s="10"/>
      <c r="I1565" s="10"/>
      <c r="J1565" s="10"/>
      <c r="K1565" s="10"/>
      <c r="L1565" s="10"/>
      <c r="M1565" s="10"/>
      <c r="N1565" s="10"/>
      <c r="O1565" s="10"/>
      <c r="P1565" s="10"/>
      <c r="Q1565" s="10">
        <f t="shared" si="1"/>
        <v>0</v>
      </c>
      <c r="R1565" s="10"/>
      <c r="S1565" s="10"/>
      <c r="T1565" s="10"/>
    </row>
    <row r="1566" spans="1:20" ht="15.75" customHeight="1">
      <c r="A1566" s="10"/>
      <c r="B1566" s="12"/>
      <c r="C1566" s="10"/>
      <c r="D1566" s="10"/>
      <c r="E1566" s="10"/>
      <c r="F1566" s="10"/>
      <c r="G1566" s="10"/>
      <c r="H1566" s="10"/>
      <c r="I1566" s="10"/>
      <c r="J1566" s="10"/>
      <c r="K1566" s="10"/>
      <c r="L1566" s="10"/>
      <c r="M1566" s="10"/>
      <c r="N1566" s="10"/>
      <c r="O1566" s="10"/>
      <c r="P1566" s="10"/>
      <c r="Q1566" s="10">
        <f t="shared" si="1"/>
        <v>0</v>
      </c>
      <c r="R1566" s="10"/>
      <c r="S1566" s="10"/>
      <c r="T1566" s="10"/>
    </row>
    <row r="1567" spans="1:20" ht="15.75" customHeight="1">
      <c r="A1567" s="10"/>
      <c r="B1567" s="12"/>
      <c r="C1567" s="10"/>
      <c r="D1567" s="10"/>
      <c r="E1567" s="10"/>
      <c r="F1567" s="10"/>
      <c r="G1567" s="10"/>
      <c r="H1567" s="10"/>
      <c r="I1567" s="10"/>
      <c r="J1567" s="10"/>
      <c r="K1567" s="10"/>
      <c r="L1567" s="10"/>
      <c r="M1567" s="10"/>
      <c r="N1567" s="10"/>
      <c r="O1567" s="10"/>
      <c r="P1567" s="10"/>
      <c r="Q1567" s="10">
        <f t="shared" si="1"/>
        <v>0</v>
      </c>
      <c r="R1567" s="10"/>
      <c r="S1567" s="10"/>
      <c r="T1567" s="10"/>
    </row>
    <row r="1568" spans="1:20" ht="15.75" customHeight="1">
      <c r="A1568" s="10"/>
      <c r="B1568" s="12"/>
      <c r="C1568" s="10"/>
      <c r="D1568" s="10"/>
      <c r="E1568" s="10"/>
      <c r="F1568" s="10"/>
      <c r="G1568" s="10"/>
      <c r="H1568" s="10"/>
      <c r="I1568" s="10"/>
      <c r="J1568" s="10"/>
      <c r="K1568" s="10"/>
      <c r="L1568" s="10"/>
      <c r="M1568" s="10"/>
      <c r="N1568" s="10"/>
      <c r="O1568" s="10"/>
      <c r="P1568" s="10"/>
      <c r="Q1568" s="10">
        <f t="shared" si="1"/>
        <v>0</v>
      </c>
      <c r="R1568" s="10"/>
      <c r="S1568" s="10"/>
      <c r="T1568" s="10"/>
    </row>
    <row r="1569" spans="1:20" ht="15.75" customHeight="1">
      <c r="A1569" s="10"/>
      <c r="B1569" s="12"/>
      <c r="C1569" s="10"/>
      <c r="D1569" s="10"/>
      <c r="E1569" s="10"/>
      <c r="F1569" s="10"/>
      <c r="G1569" s="10"/>
      <c r="H1569" s="10"/>
      <c r="I1569" s="10"/>
      <c r="J1569" s="10"/>
      <c r="K1569" s="10"/>
      <c r="L1569" s="10"/>
      <c r="M1569" s="10"/>
      <c r="N1569" s="10"/>
      <c r="O1569" s="10"/>
      <c r="P1569" s="10"/>
      <c r="Q1569" s="10">
        <f t="shared" si="1"/>
        <v>0</v>
      </c>
      <c r="R1569" s="10"/>
      <c r="S1569" s="10"/>
      <c r="T1569" s="10"/>
    </row>
    <row r="1570" spans="1:20" ht="15.75" customHeight="1">
      <c r="A1570" s="10"/>
      <c r="B1570" s="12"/>
      <c r="C1570" s="10"/>
      <c r="D1570" s="10"/>
      <c r="E1570" s="10"/>
      <c r="F1570" s="10"/>
      <c r="G1570" s="10"/>
      <c r="H1570" s="10"/>
      <c r="I1570" s="10"/>
      <c r="J1570" s="10"/>
      <c r="K1570" s="10"/>
      <c r="L1570" s="10"/>
      <c r="M1570" s="10"/>
      <c r="N1570" s="10"/>
      <c r="O1570" s="10"/>
      <c r="P1570" s="10"/>
      <c r="Q1570" s="10">
        <f t="shared" si="1"/>
        <v>0</v>
      </c>
      <c r="R1570" s="10"/>
      <c r="S1570" s="10"/>
      <c r="T1570" s="10"/>
    </row>
    <row r="1571" spans="1:20" ht="15.75" customHeight="1">
      <c r="A1571" s="10"/>
      <c r="B1571" s="12"/>
      <c r="C1571" s="10"/>
      <c r="D1571" s="10"/>
      <c r="E1571" s="10"/>
      <c r="F1571" s="10"/>
      <c r="G1571" s="10"/>
      <c r="H1571" s="10"/>
      <c r="I1571" s="10"/>
      <c r="J1571" s="10"/>
      <c r="K1571" s="10"/>
      <c r="L1571" s="10"/>
      <c r="M1571" s="10"/>
      <c r="N1571" s="10"/>
      <c r="O1571" s="10"/>
      <c r="P1571" s="10"/>
      <c r="Q1571" s="10">
        <f t="shared" si="1"/>
        <v>0</v>
      </c>
      <c r="R1571" s="10"/>
      <c r="S1571" s="10"/>
      <c r="T1571" s="10"/>
    </row>
    <row r="1572" spans="1:20" ht="15.75" customHeight="1">
      <c r="A1572" s="10"/>
      <c r="B1572" s="12"/>
      <c r="C1572" s="10"/>
      <c r="D1572" s="10"/>
      <c r="E1572" s="10"/>
      <c r="F1572" s="10"/>
      <c r="G1572" s="10"/>
      <c r="H1572" s="10"/>
      <c r="I1572" s="10"/>
      <c r="J1572" s="10"/>
      <c r="K1572" s="10"/>
      <c r="L1572" s="10"/>
      <c r="M1572" s="10"/>
      <c r="N1572" s="10"/>
      <c r="O1572" s="10"/>
      <c r="P1572" s="10"/>
      <c r="Q1572" s="10">
        <f t="shared" si="1"/>
        <v>0</v>
      </c>
      <c r="R1572" s="10"/>
      <c r="S1572" s="10"/>
      <c r="T1572" s="10"/>
    </row>
    <row r="1573" spans="1:20" ht="15.75" customHeight="1">
      <c r="A1573" s="10"/>
      <c r="B1573" s="12"/>
      <c r="C1573" s="10"/>
      <c r="D1573" s="10"/>
      <c r="E1573" s="10"/>
      <c r="F1573" s="10"/>
      <c r="G1573" s="10"/>
      <c r="H1573" s="10"/>
      <c r="I1573" s="10"/>
      <c r="J1573" s="10"/>
      <c r="K1573" s="10"/>
      <c r="L1573" s="10"/>
      <c r="M1573" s="10"/>
      <c r="N1573" s="10"/>
      <c r="O1573" s="10"/>
      <c r="P1573" s="10"/>
      <c r="Q1573" s="10">
        <f t="shared" si="1"/>
        <v>0</v>
      </c>
      <c r="R1573" s="10"/>
      <c r="S1573" s="10"/>
      <c r="T1573" s="10"/>
    </row>
    <row r="1574" spans="1:20" ht="15.75" customHeight="1">
      <c r="A1574" s="10"/>
      <c r="B1574" s="12"/>
      <c r="C1574" s="10"/>
      <c r="D1574" s="10"/>
      <c r="E1574" s="10"/>
      <c r="F1574" s="10"/>
      <c r="G1574" s="10"/>
      <c r="H1574" s="10"/>
      <c r="I1574" s="10"/>
      <c r="J1574" s="10"/>
      <c r="K1574" s="10"/>
      <c r="L1574" s="10"/>
      <c r="M1574" s="10"/>
      <c r="N1574" s="10"/>
      <c r="O1574" s="10"/>
      <c r="P1574" s="10"/>
      <c r="Q1574" s="10">
        <f t="shared" si="1"/>
        <v>0</v>
      </c>
      <c r="R1574" s="10"/>
      <c r="S1574" s="10"/>
      <c r="T1574" s="10"/>
    </row>
    <row r="1575" spans="1:20" ht="15.75" customHeight="1">
      <c r="A1575" s="10"/>
      <c r="B1575" s="12"/>
      <c r="C1575" s="10"/>
      <c r="D1575" s="10"/>
      <c r="E1575" s="10"/>
      <c r="F1575" s="10"/>
      <c r="G1575" s="10"/>
      <c r="H1575" s="10"/>
      <c r="I1575" s="10"/>
      <c r="J1575" s="10"/>
      <c r="K1575" s="10"/>
      <c r="L1575" s="10"/>
      <c r="M1575" s="10"/>
      <c r="N1575" s="10"/>
      <c r="O1575" s="10"/>
      <c r="P1575" s="10"/>
      <c r="Q1575" s="10">
        <f t="shared" si="1"/>
        <v>0</v>
      </c>
      <c r="R1575" s="10"/>
      <c r="S1575" s="10"/>
      <c r="T1575" s="10"/>
    </row>
    <row r="1576" spans="1:20" ht="15.75" customHeight="1">
      <c r="A1576" s="10"/>
      <c r="B1576" s="12"/>
      <c r="C1576" s="10"/>
      <c r="D1576" s="10"/>
      <c r="E1576" s="10"/>
      <c r="F1576" s="10"/>
      <c r="G1576" s="10"/>
      <c r="H1576" s="10"/>
      <c r="I1576" s="10"/>
      <c r="J1576" s="10"/>
      <c r="K1576" s="10"/>
      <c r="L1576" s="10"/>
      <c r="M1576" s="10"/>
      <c r="N1576" s="10"/>
      <c r="O1576" s="10"/>
      <c r="P1576" s="10"/>
      <c r="Q1576" s="10">
        <f t="shared" si="1"/>
        <v>0</v>
      </c>
      <c r="R1576" s="10"/>
      <c r="S1576" s="10"/>
      <c r="T1576" s="10"/>
    </row>
    <row r="1577" spans="1:20" ht="15.75" customHeight="1">
      <c r="A1577" s="10"/>
      <c r="B1577" s="12"/>
      <c r="C1577" s="10"/>
      <c r="D1577" s="10"/>
      <c r="E1577" s="10"/>
      <c r="F1577" s="10"/>
      <c r="G1577" s="10"/>
      <c r="H1577" s="10"/>
      <c r="I1577" s="10"/>
      <c r="J1577" s="10"/>
      <c r="K1577" s="10"/>
      <c r="L1577" s="10"/>
      <c r="M1577" s="10"/>
      <c r="N1577" s="10"/>
      <c r="O1577" s="10"/>
      <c r="P1577" s="10"/>
      <c r="Q1577" s="10">
        <f t="shared" si="1"/>
        <v>0</v>
      </c>
      <c r="R1577" s="10"/>
      <c r="S1577" s="10"/>
      <c r="T1577" s="10"/>
    </row>
    <row r="1578" spans="1:20" ht="15.75" customHeight="1">
      <c r="A1578" s="10"/>
      <c r="B1578" s="12"/>
      <c r="C1578" s="10"/>
      <c r="D1578" s="10"/>
      <c r="E1578" s="10"/>
      <c r="F1578" s="10"/>
      <c r="G1578" s="10"/>
      <c r="H1578" s="10"/>
      <c r="I1578" s="10"/>
      <c r="J1578" s="10"/>
      <c r="K1578" s="10"/>
      <c r="L1578" s="10"/>
      <c r="M1578" s="10"/>
      <c r="N1578" s="10"/>
      <c r="O1578" s="10"/>
      <c r="P1578" s="10"/>
      <c r="Q1578" s="10">
        <f t="shared" si="1"/>
        <v>0</v>
      </c>
      <c r="R1578" s="10"/>
      <c r="S1578" s="10"/>
      <c r="T1578" s="10"/>
    </row>
    <row r="1579" spans="1:20" ht="15.75" customHeight="1">
      <c r="A1579" s="10"/>
      <c r="B1579" s="12"/>
      <c r="C1579" s="10"/>
      <c r="D1579" s="10"/>
      <c r="E1579" s="10"/>
      <c r="F1579" s="10"/>
      <c r="G1579" s="10"/>
      <c r="H1579" s="10"/>
      <c r="I1579" s="10"/>
      <c r="J1579" s="10"/>
      <c r="K1579" s="10"/>
      <c r="L1579" s="10"/>
      <c r="M1579" s="10"/>
      <c r="N1579" s="10"/>
      <c r="O1579" s="10"/>
      <c r="P1579" s="10"/>
      <c r="Q1579" s="10">
        <f t="shared" si="1"/>
        <v>0</v>
      </c>
      <c r="R1579" s="10"/>
      <c r="S1579" s="10"/>
      <c r="T1579" s="10"/>
    </row>
    <row r="1580" spans="1:20" ht="15.75" customHeight="1">
      <c r="A1580" s="10"/>
      <c r="B1580" s="12"/>
      <c r="C1580" s="10"/>
      <c r="D1580" s="10"/>
      <c r="E1580" s="10"/>
      <c r="F1580" s="10"/>
      <c r="G1580" s="10"/>
      <c r="H1580" s="10"/>
      <c r="I1580" s="10"/>
      <c r="J1580" s="10"/>
      <c r="K1580" s="10"/>
      <c r="L1580" s="10"/>
      <c r="M1580" s="10"/>
      <c r="N1580" s="10"/>
      <c r="O1580" s="10"/>
      <c r="P1580" s="10"/>
      <c r="Q1580" s="10">
        <f t="shared" si="1"/>
        <v>0</v>
      </c>
      <c r="R1580" s="10"/>
      <c r="S1580" s="10"/>
      <c r="T1580" s="10"/>
    </row>
    <row r="1581" spans="1:20" ht="15.75" customHeight="1">
      <c r="A1581" s="10"/>
      <c r="B1581" s="12"/>
      <c r="C1581" s="10"/>
      <c r="D1581" s="10"/>
      <c r="E1581" s="10"/>
      <c r="F1581" s="10"/>
      <c r="G1581" s="10"/>
      <c r="H1581" s="10"/>
      <c r="I1581" s="10"/>
      <c r="J1581" s="10"/>
      <c r="K1581" s="10"/>
      <c r="L1581" s="10"/>
      <c r="M1581" s="10"/>
      <c r="N1581" s="10"/>
      <c r="O1581" s="10"/>
      <c r="P1581" s="10"/>
      <c r="Q1581" s="10">
        <f t="shared" si="1"/>
        <v>0</v>
      </c>
      <c r="R1581" s="10"/>
      <c r="S1581" s="10"/>
      <c r="T1581" s="10"/>
    </row>
    <row r="1582" spans="1:20" ht="15.75" customHeight="1">
      <c r="A1582" s="10"/>
      <c r="B1582" s="12"/>
      <c r="C1582" s="10"/>
      <c r="D1582" s="10"/>
      <c r="E1582" s="10"/>
      <c r="F1582" s="10"/>
      <c r="G1582" s="10"/>
      <c r="H1582" s="10"/>
      <c r="I1582" s="10"/>
      <c r="J1582" s="10"/>
      <c r="K1582" s="10"/>
      <c r="L1582" s="10"/>
      <c r="M1582" s="10"/>
      <c r="N1582" s="10"/>
      <c r="O1582" s="10"/>
      <c r="P1582" s="10"/>
      <c r="Q1582" s="10">
        <f t="shared" si="1"/>
        <v>0</v>
      </c>
      <c r="R1582" s="10"/>
      <c r="S1582" s="10"/>
      <c r="T1582" s="10"/>
    </row>
    <row r="1583" spans="1:20" ht="15.75" customHeight="1">
      <c r="A1583" s="10"/>
      <c r="B1583" s="12"/>
      <c r="C1583" s="10"/>
      <c r="D1583" s="10"/>
      <c r="E1583" s="10"/>
      <c r="F1583" s="10"/>
      <c r="G1583" s="10"/>
      <c r="H1583" s="10"/>
      <c r="I1583" s="10"/>
      <c r="J1583" s="10"/>
      <c r="K1583" s="10"/>
      <c r="L1583" s="10"/>
      <c r="M1583" s="10"/>
      <c r="N1583" s="10"/>
      <c r="O1583" s="10"/>
      <c r="P1583" s="10"/>
      <c r="Q1583" s="10">
        <f t="shared" si="1"/>
        <v>0</v>
      </c>
      <c r="R1583" s="10"/>
      <c r="S1583" s="10"/>
      <c r="T1583" s="10"/>
    </row>
    <row r="1584" spans="1:20" ht="15.75" customHeight="1">
      <c r="A1584" s="10"/>
      <c r="B1584" s="12"/>
      <c r="C1584" s="10"/>
      <c r="D1584" s="10"/>
      <c r="E1584" s="10"/>
      <c r="F1584" s="10"/>
      <c r="G1584" s="10"/>
      <c r="H1584" s="10"/>
      <c r="I1584" s="10"/>
      <c r="J1584" s="10"/>
      <c r="K1584" s="10"/>
      <c r="L1584" s="10"/>
      <c r="M1584" s="10"/>
      <c r="N1584" s="10"/>
      <c r="O1584" s="10"/>
      <c r="P1584" s="10"/>
      <c r="Q1584" s="10">
        <f t="shared" si="1"/>
        <v>0</v>
      </c>
      <c r="R1584" s="10"/>
      <c r="S1584" s="10"/>
      <c r="T1584" s="10"/>
    </row>
    <row r="1585" spans="1:20" ht="15.75" customHeight="1">
      <c r="A1585" s="10"/>
      <c r="B1585" s="12"/>
      <c r="C1585" s="10"/>
      <c r="D1585" s="10"/>
      <c r="E1585" s="10"/>
      <c r="F1585" s="10"/>
      <c r="G1585" s="10"/>
      <c r="H1585" s="10"/>
      <c r="I1585" s="10"/>
      <c r="J1585" s="10"/>
      <c r="K1585" s="10"/>
      <c r="L1585" s="10"/>
      <c r="M1585" s="10"/>
      <c r="N1585" s="10"/>
      <c r="O1585" s="10"/>
      <c r="P1585" s="10"/>
      <c r="Q1585" s="10">
        <f t="shared" si="1"/>
        <v>0</v>
      </c>
      <c r="R1585" s="10"/>
      <c r="S1585" s="10"/>
      <c r="T1585" s="10"/>
    </row>
    <row r="1586" spans="1:20" ht="15.75" customHeight="1">
      <c r="A1586" s="10"/>
      <c r="B1586" s="12"/>
      <c r="C1586" s="10"/>
      <c r="D1586" s="10"/>
      <c r="E1586" s="10"/>
      <c r="F1586" s="10"/>
      <c r="G1586" s="10"/>
      <c r="H1586" s="10"/>
      <c r="I1586" s="10"/>
      <c r="J1586" s="10"/>
      <c r="K1586" s="10"/>
      <c r="L1586" s="10"/>
      <c r="M1586" s="10"/>
      <c r="N1586" s="10"/>
      <c r="O1586" s="10"/>
      <c r="P1586" s="10"/>
      <c r="Q1586" s="10">
        <f t="shared" si="1"/>
        <v>0</v>
      </c>
      <c r="R1586" s="10"/>
      <c r="S1586" s="10"/>
      <c r="T1586" s="10"/>
    </row>
    <row r="1587" spans="1:20" ht="15.75" customHeight="1">
      <c r="A1587" s="10"/>
      <c r="B1587" s="12"/>
      <c r="C1587" s="10"/>
      <c r="D1587" s="10"/>
      <c r="E1587" s="10"/>
      <c r="F1587" s="10"/>
      <c r="G1587" s="10"/>
      <c r="H1587" s="10"/>
      <c r="I1587" s="10"/>
      <c r="J1587" s="10"/>
      <c r="K1587" s="10"/>
      <c r="L1587" s="10"/>
      <c r="M1587" s="10"/>
      <c r="N1587" s="10"/>
      <c r="O1587" s="10"/>
      <c r="P1587" s="10"/>
      <c r="Q1587" s="10">
        <f t="shared" si="1"/>
        <v>0</v>
      </c>
      <c r="R1587" s="10"/>
      <c r="S1587" s="10"/>
      <c r="T1587" s="10"/>
    </row>
    <row r="1588" spans="1:20" ht="15.75" customHeight="1">
      <c r="A1588" s="10"/>
      <c r="B1588" s="12"/>
      <c r="C1588" s="10"/>
      <c r="D1588" s="10"/>
      <c r="E1588" s="10"/>
      <c r="F1588" s="10"/>
      <c r="G1588" s="10"/>
      <c r="H1588" s="10"/>
      <c r="I1588" s="10"/>
      <c r="J1588" s="10"/>
      <c r="K1588" s="10"/>
      <c r="L1588" s="10"/>
      <c r="M1588" s="10"/>
      <c r="N1588" s="10"/>
      <c r="O1588" s="10"/>
      <c r="P1588" s="10"/>
      <c r="Q1588" s="10">
        <f t="shared" si="1"/>
        <v>0</v>
      </c>
      <c r="R1588" s="10"/>
      <c r="S1588" s="10"/>
      <c r="T1588" s="10"/>
    </row>
    <row r="1589" spans="1:20" ht="15.75" customHeight="1">
      <c r="A1589" s="10"/>
      <c r="B1589" s="12"/>
      <c r="C1589" s="10"/>
      <c r="D1589" s="10"/>
      <c r="E1589" s="10"/>
      <c r="F1589" s="10"/>
      <c r="G1589" s="10"/>
      <c r="H1589" s="10"/>
      <c r="I1589" s="10"/>
      <c r="J1589" s="10"/>
      <c r="K1589" s="10"/>
      <c r="L1589" s="10"/>
      <c r="M1589" s="10"/>
      <c r="N1589" s="10"/>
      <c r="O1589" s="10"/>
      <c r="P1589" s="10"/>
      <c r="Q1589" s="10">
        <f t="shared" si="1"/>
        <v>0</v>
      </c>
      <c r="R1589" s="10"/>
      <c r="S1589" s="10"/>
      <c r="T1589" s="10"/>
    </row>
    <row r="1590" spans="1:20" ht="15.75" customHeight="1">
      <c r="A1590" s="10"/>
      <c r="B1590" s="12"/>
      <c r="C1590" s="10"/>
      <c r="D1590" s="10"/>
      <c r="E1590" s="10"/>
      <c r="F1590" s="10"/>
      <c r="G1590" s="10"/>
      <c r="H1590" s="10"/>
      <c r="I1590" s="10"/>
      <c r="J1590" s="10"/>
      <c r="K1590" s="10"/>
      <c r="L1590" s="10"/>
      <c r="M1590" s="10"/>
      <c r="N1590" s="10"/>
      <c r="O1590" s="10"/>
      <c r="P1590" s="10"/>
      <c r="Q1590" s="10">
        <f t="shared" si="1"/>
        <v>0</v>
      </c>
      <c r="R1590" s="10"/>
      <c r="S1590" s="10"/>
      <c r="T1590" s="10"/>
    </row>
    <row r="1591" spans="1:20" ht="15.75" customHeight="1">
      <c r="A1591" s="10"/>
      <c r="B1591" s="12"/>
      <c r="C1591" s="10"/>
      <c r="D1591" s="10"/>
      <c r="E1591" s="10"/>
      <c r="F1591" s="10"/>
      <c r="G1591" s="10"/>
      <c r="H1591" s="10"/>
      <c r="I1591" s="10"/>
      <c r="J1591" s="10"/>
      <c r="K1591" s="10"/>
      <c r="L1591" s="10"/>
      <c r="M1591" s="10"/>
      <c r="N1591" s="10"/>
      <c r="O1591" s="10"/>
      <c r="P1591" s="10"/>
      <c r="Q1591" s="10">
        <f t="shared" si="1"/>
        <v>0</v>
      </c>
      <c r="R1591" s="10"/>
      <c r="S1591" s="10"/>
      <c r="T1591" s="10"/>
    </row>
    <row r="1592" spans="1:20" ht="15.75" customHeight="1">
      <c r="A1592" s="10"/>
      <c r="B1592" s="12"/>
      <c r="C1592" s="10"/>
      <c r="D1592" s="10"/>
      <c r="E1592" s="10"/>
      <c r="F1592" s="10"/>
      <c r="G1592" s="10"/>
      <c r="H1592" s="10"/>
      <c r="I1592" s="10"/>
      <c r="J1592" s="10"/>
      <c r="K1592" s="10"/>
      <c r="L1592" s="10"/>
      <c r="M1592" s="10"/>
      <c r="N1592" s="10"/>
      <c r="O1592" s="10"/>
      <c r="P1592" s="10"/>
      <c r="Q1592" s="10">
        <f t="shared" si="1"/>
        <v>0</v>
      </c>
      <c r="R1592" s="10"/>
      <c r="S1592" s="10"/>
      <c r="T1592" s="10"/>
    </row>
    <row r="1593" spans="1:20" ht="15.75" customHeight="1">
      <c r="A1593" s="10"/>
      <c r="B1593" s="12"/>
      <c r="C1593" s="10"/>
      <c r="D1593" s="10"/>
      <c r="E1593" s="10"/>
      <c r="F1593" s="10"/>
      <c r="G1593" s="10"/>
      <c r="H1593" s="10"/>
      <c r="I1593" s="10"/>
      <c r="J1593" s="10"/>
      <c r="K1593" s="10"/>
      <c r="L1593" s="10"/>
      <c r="M1593" s="10"/>
      <c r="N1593" s="10"/>
      <c r="O1593" s="10"/>
      <c r="P1593" s="10"/>
      <c r="Q1593" s="10">
        <f t="shared" si="1"/>
        <v>0</v>
      </c>
      <c r="R1593" s="10"/>
      <c r="S1593" s="10"/>
      <c r="T1593" s="10"/>
    </row>
    <row r="1594" spans="1:20" ht="15.75" customHeight="1">
      <c r="A1594" s="10"/>
      <c r="B1594" s="12"/>
      <c r="C1594" s="10"/>
      <c r="D1594" s="10"/>
      <c r="E1594" s="10"/>
      <c r="F1594" s="10"/>
      <c r="G1594" s="10"/>
      <c r="H1594" s="10"/>
      <c r="I1594" s="10"/>
      <c r="J1594" s="10"/>
      <c r="K1594" s="10"/>
      <c r="L1594" s="10"/>
      <c r="M1594" s="10"/>
      <c r="N1594" s="10"/>
      <c r="O1594" s="10"/>
      <c r="P1594" s="10"/>
      <c r="Q1594" s="10">
        <f t="shared" si="1"/>
        <v>0</v>
      </c>
      <c r="R1594" s="10"/>
      <c r="S1594" s="10"/>
      <c r="T1594" s="10"/>
    </row>
    <row r="1595" spans="1:20" ht="15.75" customHeight="1">
      <c r="A1595" s="10"/>
      <c r="B1595" s="12"/>
      <c r="C1595" s="10"/>
      <c r="D1595" s="10"/>
      <c r="E1595" s="10"/>
      <c r="F1595" s="10"/>
      <c r="G1595" s="10"/>
      <c r="H1595" s="10"/>
      <c r="I1595" s="10"/>
      <c r="J1595" s="10"/>
      <c r="K1595" s="10"/>
      <c r="L1595" s="10"/>
      <c r="M1595" s="10"/>
      <c r="N1595" s="10"/>
      <c r="O1595" s="10"/>
      <c r="P1595" s="10"/>
      <c r="Q1595" s="10">
        <f t="shared" si="1"/>
        <v>0</v>
      </c>
      <c r="R1595" s="10"/>
      <c r="S1595" s="10"/>
      <c r="T1595" s="10"/>
    </row>
    <row r="1596" spans="1:20" ht="15.75" customHeight="1">
      <c r="A1596" s="10"/>
      <c r="B1596" s="12"/>
      <c r="C1596" s="10"/>
      <c r="D1596" s="10"/>
      <c r="E1596" s="10"/>
      <c r="F1596" s="10"/>
      <c r="G1596" s="10"/>
      <c r="H1596" s="10"/>
      <c r="I1596" s="10"/>
      <c r="J1596" s="10"/>
      <c r="K1596" s="10"/>
      <c r="L1596" s="10"/>
      <c r="M1596" s="10"/>
      <c r="N1596" s="10"/>
      <c r="O1596" s="10"/>
      <c r="P1596" s="10"/>
      <c r="Q1596" s="10">
        <f t="shared" si="1"/>
        <v>0</v>
      </c>
      <c r="R1596" s="10"/>
      <c r="S1596" s="10"/>
      <c r="T1596" s="10"/>
    </row>
    <row r="1597" spans="1:20" ht="15.75" customHeight="1">
      <c r="A1597" s="10"/>
      <c r="B1597" s="12"/>
      <c r="C1597" s="10"/>
      <c r="D1597" s="10"/>
      <c r="E1597" s="10"/>
      <c r="F1597" s="10"/>
      <c r="G1597" s="10"/>
      <c r="H1597" s="10"/>
      <c r="I1597" s="10"/>
      <c r="J1597" s="10"/>
      <c r="K1597" s="10"/>
      <c r="L1597" s="10"/>
      <c r="M1597" s="10"/>
      <c r="N1597" s="10"/>
      <c r="O1597" s="10"/>
      <c r="P1597" s="10"/>
      <c r="Q1597" s="10">
        <f t="shared" si="1"/>
        <v>0</v>
      </c>
      <c r="R1597" s="10"/>
      <c r="S1597" s="10"/>
      <c r="T1597" s="10"/>
    </row>
    <row r="1598" spans="1:20" ht="15.75" customHeight="1">
      <c r="A1598" s="10"/>
      <c r="B1598" s="12"/>
      <c r="C1598" s="10"/>
      <c r="D1598" s="10"/>
      <c r="E1598" s="10"/>
      <c r="F1598" s="10"/>
      <c r="G1598" s="10"/>
      <c r="H1598" s="10"/>
      <c r="I1598" s="10"/>
      <c r="J1598" s="10"/>
      <c r="K1598" s="10"/>
      <c r="L1598" s="10"/>
      <c r="M1598" s="10"/>
      <c r="N1598" s="10"/>
      <c r="O1598" s="10"/>
      <c r="P1598" s="10"/>
      <c r="Q1598" s="10">
        <f t="shared" si="1"/>
        <v>0</v>
      </c>
      <c r="R1598" s="10"/>
      <c r="S1598" s="10"/>
      <c r="T1598" s="10"/>
    </row>
    <row r="1599" spans="1:20" ht="15.75" customHeight="1">
      <c r="A1599" s="10"/>
      <c r="B1599" s="12"/>
      <c r="C1599" s="10"/>
      <c r="D1599" s="10"/>
      <c r="E1599" s="10"/>
      <c r="F1599" s="10"/>
      <c r="G1599" s="10"/>
      <c r="H1599" s="10"/>
      <c r="I1599" s="10"/>
      <c r="J1599" s="10"/>
      <c r="K1599" s="10"/>
      <c r="L1599" s="10"/>
      <c r="M1599" s="10"/>
      <c r="N1599" s="10"/>
      <c r="O1599" s="10"/>
      <c r="P1599" s="10"/>
      <c r="Q1599" s="10">
        <f t="shared" si="1"/>
        <v>0</v>
      </c>
      <c r="R1599" s="10"/>
      <c r="S1599" s="10"/>
      <c r="T1599" s="10"/>
    </row>
    <row r="1600" spans="1:20" ht="15.75" customHeight="1">
      <c r="A1600" s="10"/>
      <c r="B1600" s="12"/>
      <c r="C1600" s="10"/>
      <c r="D1600" s="10"/>
      <c r="E1600" s="10"/>
      <c r="F1600" s="10"/>
      <c r="G1600" s="10"/>
      <c r="H1600" s="10"/>
      <c r="I1600" s="10"/>
      <c r="J1600" s="10"/>
      <c r="K1600" s="10"/>
      <c r="L1600" s="10"/>
      <c r="M1600" s="10"/>
      <c r="N1600" s="10"/>
      <c r="O1600" s="10"/>
      <c r="P1600" s="10"/>
      <c r="Q1600" s="10">
        <f t="shared" si="1"/>
        <v>0</v>
      </c>
      <c r="R1600" s="10"/>
      <c r="S1600" s="10"/>
      <c r="T1600" s="10"/>
    </row>
    <row r="1601" spans="1:20" ht="15.75" customHeight="1">
      <c r="A1601" s="10"/>
      <c r="B1601" s="12"/>
      <c r="C1601" s="10"/>
      <c r="D1601" s="10"/>
      <c r="E1601" s="10"/>
      <c r="F1601" s="10"/>
      <c r="G1601" s="10"/>
      <c r="H1601" s="10"/>
      <c r="I1601" s="10"/>
      <c r="J1601" s="10"/>
      <c r="K1601" s="10"/>
      <c r="L1601" s="10"/>
      <c r="M1601" s="10"/>
      <c r="N1601" s="10"/>
      <c r="O1601" s="10"/>
      <c r="P1601" s="10"/>
      <c r="Q1601" s="10">
        <f t="shared" si="1"/>
        <v>0</v>
      </c>
      <c r="R1601" s="10"/>
      <c r="S1601" s="10"/>
      <c r="T1601" s="10"/>
    </row>
    <row r="1602" spans="1:20" ht="15.75" customHeight="1">
      <c r="A1602" s="10"/>
      <c r="B1602" s="12"/>
      <c r="C1602" s="10"/>
      <c r="D1602" s="10"/>
      <c r="E1602" s="10"/>
      <c r="F1602" s="10"/>
      <c r="G1602" s="10"/>
      <c r="H1602" s="10"/>
      <c r="I1602" s="10"/>
      <c r="J1602" s="10"/>
      <c r="K1602" s="10"/>
      <c r="L1602" s="10"/>
      <c r="M1602" s="10"/>
      <c r="N1602" s="10"/>
      <c r="O1602" s="10"/>
      <c r="P1602" s="10"/>
      <c r="Q1602" s="10">
        <f t="shared" si="1"/>
        <v>0</v>
      </c>
      <c r="R1602" s="10"/>
      <c r="S1602" s="10"/>
      <c r="T1602" s="10"/>
    </row>
    <row r="1603" spans="1:20" ht="15.75" customHeight="1">
      <c r="A1603" s="10"/>
      <c r="B1603" s="12"/>
      <c r="C1603" s="10"/>
      <c r="D1603" s="10"/>
      <c r="E1603" s="10"/>
      <c r="F1603" s="10"/>
      <c r="G1603" s="10"/>
      <c r="H1603" s="10"/>
      <c r="I1603" s="10"/>
      <c r="J1603" s="10"/>
      <c r="K1603" s="10"/>
      <c r="L1603" s="10"/>
      <c r="M1603" s="10"/>
      <c r="N1603" s="10"/>
      <c r="O1603" s="10"/>
      <c r="P1603" s="10"/>
      <c r="Q1603" s="10">
        <f t="shared" si="1"/>
        <v>0</v>
      </c>
      <c r="R1603" s="10"/>
      <c r="S1603" s="10"/>
      <c r="T1603" s="10"/>
    </row>
    <row r="1604" spans="1:20" ht="15.75" customHeight="1">
      <c r="A1604" s="10"/>
      <c r="B1604" s="12"/>
      <c r="C1604" s="10"/>
      <c r="D1604" s="10"/>
      <c r="E1604" s="10"/>
      <c r="F1604" s="10"/>
      <c r="G1604" s="10"/>
      <c r="H1604" s="10"/>
      <c r="I1604" s="10"/>
      <c r="J1604" s="10"/>
      <c r="K1604" s="10"/>
      <c r="L1604" s="10"/>
      <c r="M1604" s="10"/>
      <c r="N1604" s="10"/>
      <c r="O1604" s="10"/>
      <c r="P1604" s="10"/>
      <c r="Q1604" s="10">
        <f t="shared" si="1"/>
        <v>0</v>
      </c>
      <c r="R1604" s="10"/>
      <c r="S1604" s="10"/>
      <c r="T1604" s="10"/>
    </row>
    <row r="1605" spans="1:20" ht="15.75" customHeight="1">
      <c r="A1605" s="10"/>
      <c r="B1605" s="12"/>
      <c r="C1605" s="10"/>
      <c r="D1605" s="10"/>
      <c r="E1605" s="10"/>
      <c r="F1605" s="10"/>
      <c r="G1605" s="10"/>
      <c r="H1605" s="10"/>
      <c r="I1605" s="10"/>
      <c r="J1605" s="10"/>
      <c r="K1605" s="10"/>
      <c r="L1605" s="10"/>
      <c r="M1605" s="10"/>
      <c r="N1605" s="10"/>
      <c r="O1605" s="10"/>
      <c r="P1605" s="10"/>
      <c r="Q1605" s="10">
        <f t="shared" si="1"/>
        <v>0</v>
      </c>
      <c r="R1605" s="10"/>
      <c r="S1605" s="10"/>
      <c r="T1605" s="10"/>
    </row>
    <row r="1606" spans="1:20" ht="15.75" customHeight="1">
      <c r="A1606" s="10"/>
      <c r="B1606" s="12"/>
      <c r="C1606" s="10"/>
      <c r="D1606" s="10"/>
      <c r="E1606" s="10"/>
      <c r="F1606" s="10"/>
      <c r="G1606" s="10"/>
      <c r="H1606" s="10"/>
      <c r="I1606" s="10"/>
      <c r="J1606" s="10"/>
      <c r="K1606" s="10"/>
      <c r="L1606" s="10"/>
      <c r="M1606" s="10"/>
      <c r="N1606" s="10"/>
      <c r="O1606" s="10"/>
      <c r="P1606" s="10"/>
      <c r="Q1606" s="10">
        <f t="shared" si="1"/>
        <v>0</v>
      </c>
      <c r="R1606" s="10"/>
      <c r="S1606" s="10"/>
      <c r="T1606" s="10"/>
    </row>
    <row r="1607" spans="1:20" ht="15.75" customHeight="1">
      <c r="A1607" s="10"/>
      <c r="B1607" s="12"/>
      <c r="C1607" s="10"/>
      <c r="D1607" s="10"/>
      <c r="E1607" s="10"/>
      <c r="F1607" s="10"/>
      <c r="G1607" s="10"/>
      <c r="H1607" s="10"/>
      <c r="I1607" s="10"/>
      <c r="J1607" s="10"/>
      <c r="K1607" s="10"/>
      <c r="L1607" s="10"/>
      <c r="M1607" s="10"/>
      <c r="N1607" s="10"/>
      <c r="O1607" s="10"/>
      <c r="P1607" s="10"/>
      <c r="Q1607" s="10">
        <f t="shared" si="1"/>
        <v>0</v>
      </c>
      <c r="R1607" s="10"/>
      <c r="S1607" s="10"/>
      <c r="T1607" s="10"/>
    </row>
    <row r="1608" spans="1:20" ht="15.75" customHeight="1">
      <c r="A1608" s="10"/>
      <c r="B1608" s="12"/>
      <c r="C1608" s="10"/>
      <c r="D1608" s="10"/>
      <c r="E1608" s="10"/>
      <c r="F1608" s="10"/>
      <c r="G1608" s="10"/>
      <c r="H1608" s="10"/>
      <c r="I1608" s="10"/>
      <c r="J1608" s="10"/>
      <c r="K1608" s="10"/>
      <c r="L1608" s="10"/>
      <c r="M1608" s="10"/>
      <c r="N1608" s="10"/>
      <c r="O1608" s="10"/>
      <c r="P1608" s="10"/>
      <c r="Q1608" s="10">
        <f t="shared" si="1"/>
        <v>0</v>
      </c>
      <c r="R1608" s="10"/>
      <c r="S1608" s="10"/>
      <c r="T1608" s="10"/>
    </row>
    <row r="1609" spans="1:20" ht="15.75" customHeight="1">
      <c r="A1609" s="10"/>
      <c r="B1609" s="12"/>
      <c r="C1609" s="10"/>
      <c r="D1609" s="10"/>
      <c r="E1609" s="10"/>
      <c r="F1609" s="10"/>
      <c r="G1609" s="10"/>
      <c r="H1609" s="10"/>
      <c r="I1609" s="10"/>
      <c r="J1609" s="10"/>
      <c r="K1609" s="10"/>
      <c r="L1609" s="10"/>
      <c r="M1609" s="10"/>
      <c r="N1609" s="10"/>
      <c r="O1609" s="10"/>
      <c r="P1609" s="10"/>
      <c r="Q1609" s="10">
        <f t="shared" si="1"/>
        <v>0</v>
      </c>
      <c r="R1609" s="10"/>
      <c r="S1609" s="10"/>
      <c r="T1609" s="10"/>
    </row>
    <row r="1610" spans="1:20" ht="15.75" customHeight="1">
      <c r="A1610" s="10"/>
      <c r="B1610" s="12"/>
      <c r="C1610" s="10"/>
      <c r="D1610" s="10"/>
      <c r="E1610" s="10"/>
      <c r="F1610" s="10"/>
      <c r="G1610" s="10"/>
      <c r="H1610" s="10"/>
      <c r="I1610" s="10"/>
      <c r="J1610" s="10"/>
      <c r="K1610" s="10"/>
      <c r="L1610" s="10"/>
      <c r="M1610" s="10"/>
      <c r="N1610" s="10"/>
      <c r="O1610" s="10"/>
      <c r="P1610" s="10"/>
      <c r="Q1610" s="10">
        <f t="shared" si="1"/>
        <v>0</v>
      </c>
      <c r="R1610" s="10"/>
      <c r="S1610" s="10"/>
      <c r="T1610" s="10"/>
    </row>
    <row r="1611" spans="1:20" ht="15.75" customHeight="1">
      <c r="A1611" s="10"/>
      <c r="B1611" s="12"/>
      <c r="C1611" s="10"/>
      <c r="D1611" s="10"/>
      <c r="E1611" s="10"/>
      <c r="F1611" s="10"/>
      <c r="G1611" s="10"/>
      <c r="H1611" s="10"/>
      <c r="I1611" s="10"/>
      <c r="J1611" s="10"/>
      <c r="K1611" s="10"/>
      <c r="L1611" s="10"/>
      <c r="M1611" s="10"/>
      <c r="N1611" s="10"/>
      <c r="O1611" s="10"/>
      <c r="P1611" s="10"/>
      <c r="Q1611" s="10">
        <f t="shared" si="1"/>
        <v>0</v>
      </c>
      <c r="R1611" s="10"/>
      <c r="S1611" s="10"/>
      <c r="T1611" s="10"/>
    </row>
    <row r="1612" spans="1:20" ht="15.75" customHeight="1">
      <c r="A1612" s="10"/>
      <c r="B1612" s="12"/>
      <c r="C1612" s="10"/>
      <c r="D1612" s="10"/>
      <c r="E1612" s="10"/>
      <c r="F1612" s="10"/>
      <c r="G1612" s="10"/>
      <c r="H1612" s="10"/>
      <c r="I1612" s="10"/>
      <c r="J1612" s="10"/>
      <c r="K1612" s="10"/>
      <c r="L1612" s="10"/>
      <c r="M1612" s="10"/>
      <c r="N1612" s="10"/>
      <c r="O1612" s="10"/>
      <c r="P1612" s="10"/>
      <c r="Q1612" s="10">
        <f t="shared" si="1"/>
        <v>0</v>
      </c>
      <c r="R1612" s="10"/>
      <c r="S1612" s="10"/>
      <c r="T1612" s="10"/>
    </row>
    <row r="1613" spans="1:20" ht="15.75" customHeight="1">
      <c r="A1613" s="10"/>
      <c r="B1613" s="12"/>
      <c r="C1613" s="10"/>
      <c r="D1613" s="10"/>
      <c r="E1613" s="10"/>
      <c r="F1613" s="10"/>
      <c r="G1613" s="10"/>
      <c r="H1613" s="10"/>
      <c r="I1613" s="10"/>
      <c r="J1613" s="10"/>
      <c r="K1613" s="10"/>
      <c r="L1613" s="10"/>
      <c r="M1613" s="10"/>
      <c r="N1613" s="10"/>
      <c r="O1613" s="10"/>
      <c r="P1613" s="10"/>
      <c r="Q1613" s="10">
        <f t="shared" si="1"/>
        <v>0</v>
      </c>
      <c r="R1613" s="10"/>
      <c r="S1613" s="10"/>
      <c r="T1613" s="10"/>
    </row>
    <row r="1614" spans="1:20" ht="15.75" customHeight="1">
      <c r="A1614" s="10"/>
      <c r="B1614" s="12"/>
      <c r="C1614" s="10"/>
      <c r="D1614" s="10"/>
      <c r="E1614" s="10"/>
      <c r="F1614" s="10"/>
      <c r="G1614" s="10"/>
      <c r="H1614" s="10"/>
      <c r="I1614" s="10"/>
      <c r="J1614" s="10"/>
      <c r="K1614" s="10"/>
      <c r="L1614" s="10"/>
      <c r="M1614" s="10"/>
      <c r="N1614" s="10"/>
      <c r="O1614" s="10"/>
      <c r="P1614" s="10"/>
      <c r="Q1614" s="10">
        <f t="shared" si="1"/>
        <v>0</v>
      </c>
      <c r="R1614" s="10"/>
      <c r="S1614" s="10"/>
      <c r="T1614" s="10"/>
    </row>
    <row r="1615" spans="1:20" ht="15.75" customHeight="1">
      <c r="A1615" s="10"/>
      <c r="B1615" s="12"/>
      <c r="C1615" s="10"/>
      <c r="D1615" s="10"/>
      <c r="E1615" s="10"/>
      <c r="F1615" s="10"/>
      <c r="G1615" s="10"/>
      <c r="H1615" s="10"/>
      <c r="I1615" s="10"/>
      <c r="J1615" s="10"/>
      <c r="K1615" s="10"/>
      <c r="L1615" s="10"/>
      <c r="M1615" s="10"/>
      <c r="N1615" s="10"/>
      <c r="O1615" s="10"/>
      <c r="P1615" s="10"/>
      <c r="Q1615" s="10">
        <f t="shared" si="1"/>
        <v>0</v>
      </c>
      <c r="R1615" s="10"/>
      <c r="S1615" s="10"/>
      <c r="T1615" s="10"/>
    </row>
    <row r="1616" spans="1:20" ht="15.75" customHeight="1">
      <c r="A1616" s="10"/>
      <c r="B1616" s="12"/>
      <c r="C1616" s="10"/>
      <c r="D1616" s="10"/>
      <c r="E1616" s="10"/>
      <c r="F1616" s="10"/>
      <c r="G1616" s="10"/>
      <c r="H1616" s="10"/>
      <c r="I1616" s="10"/>
      <c r="J1616" s="10"/>
      <c r="K1616" s="10"/>
      <c r="L1616" s="10"/>
      <c r="M1616" s="10"/>
      <c r="N1616" s="10"/>
      <c r="O1616" s="10"/>
      <c r="P1616" s="10"/>
      <c r="Q1616" s="10">
        <f t="shared" si="1"/>
        <v>0</v>
      </c>
      <c r="R1616" s="10"/>
      <c r="S1616" s="10"/>
      <c r="T1616" s="10"/>
    </row>
    <row r="1617" spans="1:20" ht="15.75" customHeight="1">
      <c r="A1617" s="10"/>
      <c r="B1617" s="12"/>
      <c r="C1617" s="10"/>
      <c r="D1617" s="10"/>
      <c r="E1617" s="10"/>
      <c r="F1617" s="10"/>
      <c r="G1617" s="10"/>
      <c r="H1617" s="10"/>
      <c r="I1617" s="10"/>
      <c r="J1617" s="10"/>
      <c r="K1617" s="10"/>
      <c r="L1617" s="10"/>
      <c r="M1617" s="10"/>
      <c r="N1617" s="10"/>
      <c r="O1617" s="10"/>
      <c r="P1617" s="10"/>
      <c r="Q1617" s="10">
        <f t="shared" si="1"/>
        <v>0</v>
      </c>
      <c r="R1617" s="10"/>
      <c r="S1617" s="10"/>
      <c r="T1617" s="10"/>
    </row>
    <row r="1618" spans="1:20" ht="15.75" customHeight="1">
      <c r="A1618" s="10"/>
      <c r="B1618" s="12"/>
      <c r="C1618" s="10"/>
      <c r="D1618" s="10"/>
      <c r="E1618" s="10"/>
      <c r="F1618" s="10"/>
      <c r="G1618" s="10"/>
      <c r="H1618" s="10"/>
      <c r="I1618" s="10"/>
      <c r="J1618" s="10"/>
      <c r="K1618" s="10"/>
      <c r="L1618" s="10"/>
      <c r="M1618" s="10"/>
      <c r="N1618" s="10"/>
      <c r="O1618" s="10"/>
      <c r="P1618" s="10"/>
      <c r="Q1618" s="10">
        <f t="shared" si="1"/>
        <v>0</v>
      </c>
      <c r="R1618" s="10"/>
      <c r="S1618" s="10"/>
      <c r="T1618" s="10"/>
    </row>
    <row r="1619" spans="1:20" ht="15.75" customHeight="1">
      <c r="A1619" s="10"/>
      <c r="B1619" s="12"/>
      <c r="C1619" s="10"/>
      <c r="D1619" s="10"/>
      <c r="E1619" s="10"/>
      <c r="F1619" s="10"/>
      <c r="G1619" s="10"/>
      <c r="H1619" s="10"/>
      <c r="I1619" s="10"/>
      <c r="J1619" s="10"/>
      <c r="K1619" s="10"/>
      <c r="L1619" s="10"/>
      <c r="M1619" s="10"/>
      <c r="N1619" s="10"/>
      <c r="O1619" s="10"/>
      <c r="P1619" s="10"/>
      <c r="Q1619" s="10">
        <f t="shared" si="1"/>
        <v>0</v>
      </c>
      <c r="R1619" s="10"/>
      <c r="S1619" s="10"/>
      <c r="T1619" s="10"/>
    </row>
    <row r="1620" spans="1:20" ht="15.75" customHeight="1">
      <c r="A1620" s="10"/>
      <c r="B1620" s="12"/>
      <c r="C1620" s="10"/>
      <c r="D1620" s="10"/>
      <c r="E1620" s="10"/>
      <c r="F1620" s="10"/>
      <c r="G1620" s="10"/>
      <c r="H1620" s="10"/>
      <c r="I1620" s="10"/>
      <c r="J1620" s="10"/>
      <c r="K1620" s="10"/>
      <c r="L1620" s="10"/>
      <c r="M1620" s="10"/>
      <c r="N1620" s="10"/>
      <c r="O1620" s="10"/>
      <c r="P1620" s="10"/>
      <c r="Q1620" s="10">
        <f t="shared" si="1"/>
        <v>0</v>
      </c>
      <c r="R1620" s="10"/>
      <c r="S1620" s="10"/>
      <c r="T1620" s="10"/>
    </row>
    <row r="1621" spans="1:20" ht="15.75" customHeight="1">
      <c r="A1621" s="10"/>
      <c r="B1621" s="12"/>
      <c r="C1621" s="10"/>
      <c r="D1621" s="10"/>
      <c r="E1621" s="10"/>
      <c r="F1621" s="10"/>
      <c r="G1621" s="10"/>
      <c r="H1621" s="10"/>
      <c r="I1621" s="10"/>
      <c r="J1621" s="10"/>
      <c r="K1621" s="10"/>
      <c r="L1621" s="10"/>
      <c r="M1621" s="10"/>
      <c r="N1621" s="10"/>
      <c r="O1621" s="10"/>
      <c r="P1621" s="10"/>
      <c r="Q1621" s="10">
        <f t="shared" si="1"/>
        <v>0</v>
      </c>
      <c r="R1621" s="10"/>
      <c r="S1621" s="10"/>
      <c r="T1621" s="10"/>
    </row>
    <row r="1622" spans="1:20" ht="15.75" customHeight="1">
      <c r="A1622" s="10"/>
      <c r="B1622" s="12"/>
      <c r="C1622" s="10"/>
      <c r="D1622" s="10"/>
      <c r="E1622" s="10"/>
      <c r="F1622" s="10"/>
      <c r="G1622" s="10"/>
      <c r="H1622" s="10"/>
      <c r="I1622" s="10"/>
      <c r="J1622" s="10"/>
      <c r="K1622" s="10"/>
      <c r="L1622" s="10"/>
      <c r="M1622" s="10"/>
      <c r="N1622" s="10"/>
      <c r="O1622" s="10"/>
      <c r="P1622" s="10"/>
      <c r="Q1622" s="10">
        <f t="shared" si="1"/>
        <v>0</v>
      </c>
      <c r="R1622" s="10"/>
      <c r="S1622" s="10"/>
      <c r="T1622" s="10"/>
    </row>
    <row r="1623" spans="1:20" ht="15.75" customHeight="1">
      <c r="A1623" s="10"/>
      <c r="B1623" s="12"/>
      <c r="C1623" s="10"/>
      <c r="D1623" s="10"/>
      <c r="E1623" s="10"/>
      <c r="F1623" s="10"/>
      <c r="G1623" s="10"/>
      <c r="H1623" s="10"/>
      <c r="I1623" s="10"/>
      <c r="J1623" s="10"/>
      <c r="K1623" s="10"/>
      <c r="L1623" s="10"/>
      <c r="M1623" s="10"/>
      <c r="N1623" s="10"/>
      <c r="O1623" s="10"/>
      <c r="P1623" s="10"/>
      <c r="Q1623" s="10">
        <f t="shared" si="1"/>
        <v>0</v>
      </c>
      <c r="R1623" s="10"/>
      <c r="S1623" s="10"/>
      <c r="T1623" s="10"/>
    </row>
    <row r="1624" spans="1:20" ht="15.75" customHeight="1">
      <c r="A1624" s="10"/>
      <c r="B1624" s="12"/>
      <c r="C1624" s="10"/>
      <c r="D1624" s="10"/>
      <c r="E1624" s="10"/>
      <c r="F1624" s="10"/>
      <c r="G1624" s="10"/>
      <c r="H1624" s="10"/>
      <c r="I1624" s="10"/>
      <c r="J1624" s="10"/>
      <c r="K1624" s="10"/>
      <c r="L1624" s="10"/>
      <c r="M1624" s="10"/>
      <c r="N1624" s="10"/>
      <c r="O1624" s="10"/>
      <c r="P1624" s="10"/>
      <c r="Q1624" s="10">
        <f t="shared" si="1"/>
        <v>0</v>
      </c>
      <c r="R1624" s="10"/>
      <c r="S1624" s="10"/>
      <c r="T1624" s="10"/>
    </row>
    <row r="1625" spans="1:20" ht="15.75" customHeight="1">
      <c r="A1625" s="10"/>
      <c r="B1625" s="12"/>
      <c r="C1625" s="10"/>
      <c r="D1625" s="10"/>
      <c r="E1625" s="10"/>
      <c r="F1625" s="10"/>
      <c r="G1625" s="10"/>
      <c r="H1625" s="10"/>
      <c r="I1625" s="10"/>
      <c r="J1625" s="10"/>
      <c r="K1625" s="10"/>
      <c r="L1625" s="10"/>
      <c r="M1625" s="10"/>
      <c r="N1625" s="10"/>
      <c r="O1625" s="10"/>
      <c r="P1625" s="10"/>
      <c r="Q1625" s="10">
        <f t="shared" si="1"/>
        <v>0</v>
      </c>
      <c r="R1625" s="10"/>
      <c r="S1625" s="10"/>
      <c r="T1625" s="10"/>
    </row>
    <row r="1626" spans="1:20" ht="15.75" customHeight="1">
      <c r="A1626" s="10"/>
      <c r="B1626" s="12"/>
      <c r="C1626" s="10"/>
      <c r="D1626" s="10"/>
      <c r="E1626" s="10"/>
      <c r="F1626" s="10"/>
      <c r="G1626" s="10"/>
      <c r="H1626" s="10"/>
      <c r="I1626" s="10"/>
      <c r="J1626" s="10"/>
      <c r="K1626" s="10"/>
      <c r="L1626" s="10"/>
      <c r="M1626" s="10"/>
      <c r="N1626" s="10"/>
      <c r="O1626" s="10"/>
      <c r="P1626" s="10"/>
      <c r="Q1626" s="10">
        <f t="shared" si="1"/>
        <v>0</v>
      </c>
      <c r="R1626" s="10"/>
      <c r="S1626" s="10"/>
      <c r="T1626" s="10"/>
    </row>
    <row r="1627" spans="1:20" ht="15.75" customHeight="1">
      <c r="A1627" s="10"/>
      <c r="B1627" s="12"/>
      <c r="C1627" s="10"/>
      <c r="D1627" s="10"/>
      <c r="E1627" s="10"/>
      <c r="F1627" s="10"/>
      <c r="G1627" s="10"/>
      <c r="H1627" s="10"/>
      <c r="I1627" s="10"/>
      <c r="J1627" s="10"/>
      <c r="K1627" s="10"/>
      <c r="L1627" s="10"/>
      <c r="M1627" s="10"/>
      <c r="N1627" s="10"/>
      <c r="O1627" s="10"/>
      <c r="P1627" s="10"/>
      <c r="Q1627" s="10">
        <f t="shared" si="1"/>
        <v>0</v>
      </c>
      <c r="R1627" s="10"/>
      <c r="S1627" s="10"/>
      <c r="T1627" s="10"/>
    </row>
    <row r="1628" spans="1:20" ht="15.75" customHeight="1">
      <c r="A1628" s="10"/>
      <c r="B1628" s="12"/>
      <c r="C1628" s="10"/>
      <c r="D1628" s="10"/>
      <c r="E1628" s="10"/>
      <c r="F1628" s="10"/>
      <c r="G1628" s="10"/>
      <c r="H1628" s="10"/>
      <c r="I1628" s="10"/>
      <c r="J1628" s="10"/>
      <c r="K1628" s="10"/>
      <c r="L1628" s="10"/>
      <c r="M1628" s="10"/>
      <c r="N1628" s="10"/>
      <c r="O1628" s="10"/>
      <c r="P1628" s="10"/>
      <c r="Q1628" s="10">
        <f t="shared" si="1"/>
        <v>0</v>
      </c>
      <c r="R1628" s="10"/>
      <c r="S1628" s="10"/>
      <c r="T1628" s="10"/>
    </row>
    <row r="1629" spans="1:20" ht="15.75" customHeight="1">
      <c r="A1629" s="10"/>
      <c r="B1629" s="12"/>
      <c r="C1629" s="10"/>
      <c r="D1629" s="10"/>
      <c r="E1629" s="10"/>
      <c r="F1629" s="10"/>
      <c r="G1629" s="10"/>
      <c r="H1629" s="10"/>
      <c r="I1629" s="10"/>
      <c r="J1629" s="10"/>
      <c r="K1629" s="10"/>
      <c r="L1629" s="10"/>
      <c r="M1629" s="10"/>
      <c r="N1629" s="10"/>
      <c r="O1629" s="10"/>
      <c r="P1629" s="10"/>
      <c r="Q1629" s="10">
        <f t="shared" si="1"/>
        <v>0</v>
      </c>
      <c r="R1629" s="10"/>
      <c r="S1629" s="10"/>
      <c r="T1629" s="10"/>
    </row>
    <row r="1630" spans="1:20" ht="15.75" customHeight="1">
      <c r="A1630" s="10"/>
      <c r="B1630" s="12"/>
      <c r="C1630" s="10"/>
      <c r="D1630" s="10"/>
      <c r="E1630" s="10"/>
      <c r="F1630" s="10"/>
      <c r="G1630" s="10"/>
      <c r="H1630" s="10"/>
      <c r="I1630" s="10"/>
      <c r="J1630" s="10"/>
      <c r="K1630" s="10"/>
      <c r="L1630" s="10"/>
      <c r="M1630" s="10"/>
      <c r="N1630" s="10"/>
      <c r="O1630" s="10"/>
      <c r="P1630" s="10"/>
      <c r="Q1630" s="10">
        <f t="shared" si="1"/>
        <v>0</v>
      </c>
      <c r="R1630" s="10"/>
      <c r="S1630" s="10"/>
      <c r="T1630" s="10"/>
    </row>
    <row r="1631" spans="1:20" ht="15.75" customHeight="1">
      <c r="A1631" s="10"/>
      <c r="B1631" s="12"/>
      <c r="C1631" s="10"/>
      <c r="D1631" s="10"/>
      <c r="E1631" s="10"/>
      <c r="F1631" s="10"/>
      <c r="G1631" s="10"/>
      <c r="H1631" s="10"/>
      <c r="I1631" s="10"/>
      <c r="J1631" s="10"/>
      <c r="K1631" s="10"/>
      <c r="L1631" s="10"/>
      <c r="M1631" s="10"/>
      <c r="N1631" s="10"/>
      <c r="O1631" s="10"/>
      <c r="P1631" s="10"/>
      <c r="Q1631" s="10">
        <f t="shared" si="1"/>
        <v>0</v>
      </c>
      <c r="R1631" s="10"/>
      <c r="S1631" s="10"/>
      <c r="T1631" s="10"/>
    </row>
    <row r="1632" spans="1:20" ht="15.75" customHeight="1">
      <c r="A1632" s="10"/>
      <c r="B1632" s="12"/>
      <c r="C1632" s="10"/>
      <c r="D1632" s="10"/>
      <c r="E1632" s="10"/>
      <c r="F1632" s="10"/>
      <c r="G1632" s="10"/>
      <c r="H1632" s="10"/>
      <c r="I1632" s="10"/>
      <c r="J1632" s="10"/>
      <c r="K1632" s="10"/>
      <c r="L1632" s="10"/>
      <c r="M1632" s="10"/>
      <c r="N1632" s="10"/>
      <c r="O1632" s="10"/>
      <c r="P1632" s="10"/>
      <c r="Q1632" s="10">
        <f t="shared" si="1"/>
        <v>0</v>
      </c>
      <c r="R1632" s="10"/>
      <c r="S1632" s="10"/>
      <c r="T1632" s="10"/>
    </row>
    <row r="1633" spans="1:20" ht="15.75" customHeight="1">
      <c r="A1633" s="10"/>
      <c r="B1633" s="12"/>
      <c r="C1633" s="10"/>
      <c r="D1633" s="10"/>
      <c r="E1633" s="10"/>
      <c r="F1633" s="10"/>
      <c r="G1633" s="10"/>
      <c r="H1633" s="10"/>
      <c r="I1633" s="10"/>
      <c r="J1633" s="10"/>
      <c r="K1633" s="10"/>
      <c r="L1633" s="10"/>
      <c r="M1633" s="10"/>
      <c r="N1633" s="10"/>
      <c r="O1633" s="10"/>
      <c r="P1633" s="10"/>
      <c r="Q1633" s="10">
        <f t="shared" si="1"/>
        <v>0</v>
      </c>
      <c r="R1633" s="10"/>
      <c r="S1633" s="10"/>
      <c r="T1633" s="10"/>
    </row>
    <row r="1634" spans="1:20" ht="15.75" customHeight="1">
      <c r="A1634" s="10"/>
      <c r="B1634" s="12"/>
      <c r="C1634" s="10"/>
      <c r="D1634" s="10"/>
      <c r="E1634" s="10"/>
      <c r="F1634" s="10"/>
      <c r="G1634" s="10"/>
      <c r="H1634" s="10"/>
      <c r="I1634" s="10"/>
      <c r="J1634" s="10"/>
      <c r="K1634" s="10"/>
      <c r="L1634" s="10"/>
      <c r="M1634" s="10"/>
      <c r="N1634" s="10"/>
      <c r="O1634" s="10"/>
      <c r="P1634" s="10"/>
      <c r="Q1634" s="10">
        <f t="shared" si="1"/>
        <v>0</v>
      </c>
      <c r="R1634" s="10"/>
      <c r="S1634" s="10"/>
      <c r="T1634" s="10"/>
    </row>
    <row r="1635" spans="1:20" ht="15.75" customHeight="1">
      <c r="A1635" s="10"/>
      <c r="B1635" s="12"/>
      <c r="C1635" s="10"/>
      <c r="D1635" s="10"/>
      <c r="E1635" s="10"/>
      <c r="F1635" s="10"/>
      <c r="G1635" s="10"/>
      <c r="H1635" s="10"/>
      <c r="I1635" s="10"/>
      <c r="J1635" s="10"/>
      <c r="K1635" s="10"/>
      <c r="L1635" s="10"/>
      <c r="M1635" s="10"/>
      <c r="N1635" s="10"/>
      <c r="O1635" s="10"/>
      <c r="P1635" s="10"/>
      <c r="Q1635" s="10">
        <f t="shared" si="1"/>
        <v>0</v>
      </c>
      <c r="R1635" s="10"/>
      <c r="S1635" s="10"/>
      <c r="T1635" s="10"/>
    </row>
    <row r="1636" spans="1:20" ht="15.75" customHeight="1">
      <c r="A1636" s="10"/>
      <c r="B1636" s="12"/>
      <c r="C1636" s="10"/>
      <c r="D1636" s="10"/>
      <c r="E1636" s="10"/>
      <c r="F1636" s="10"/>
      <c r="G1636" s="10"/>
      <c r="H1636" s="10"/>
      <c r="I1636" s="10"/>
      <c r="J1636" s="10"/>
      <c r="K1636" s="10"/>
      <c r="L1636" s="10"/>
      <c r="M1636" s="10"/>
      <c r="N1636" s="10"/>
      <c r="O1636" s="10"/>
      <c r="P1636" s="10"/>
      <c r="Q1636" s="10">
        <f t="shared" si="1"/>
        <v>0</v>
      </c>
      <c r="R1636" s="10"/>
      <c r="S1636" s="10"/>
      <c r="T1636" s="10"/>
    </row>
    <row r="1637" spans="1:20" ht="15.75" customHeight="1">
      <c r="A1637" s="10"/>
      <c r="B1637" s="12"/>
      <c r="C1637" s="10"/>
      <c r="D1637" s="10"/>
      <c r="E1637" s="10"/>
      <c r="F1637" s="10"/>
      <c r="G1637" s="10"/>
      <c r="H1637" s="10"/>
      <c r="I1637" s="10"/>
      <c r="J1637" s="10"/>
      <c r="K1637" s="10"/>
      <c r="L1637" s="10"/>
      <c r="M1637" s="10"/>
      <c r="N1637" s="10"/>
      <c r="O1637" s="10"/>
      <c r="P1637" s="10"/>
      <c r="Q1637" s="10">
        <f t="shared" si="1"/>
        <v>0</v>
      </c>
      <c r="R1637" s="10"/>
      <c r="S1637" s="10"/>
      <c r="T1637" s="10"/>
    </row>
    <row r="1638" spans="1:20" ht="15.75" customHeight="1">
      <c r="A1638" s="10"/>
      <c r="B1638" s="12"/>
      <c r="C1638" s="10"/>
      <c r="D1638" s="10"/>
      <c r="E1638" s="10"/>
      <c r="F1638" s="10"/>
      <c r="G1638" s="10"/>
      <c r="H1638" s="10"/>
      <c r="I1638" s="10"/>
      <c r="J1638" s="10"/>
      <c r="K1638" s="10"/>
      <c r="L1638" s="10"/>
      <c r="M1638" s="10"/>
      <c r="N1638" s="10"/>
      <c r="O1638" s="10"/>
      <c r="P1638" s="10"/>
      <c r="Q1638" s="10">
        <f t="shared" si="1"/>
        <v>0</v>
      </c>
      <c r="R1638" s="10"/>
      <c r="S1638" s="10"/>
      <c r="T1638" s="10"/>
    </row>
    <row r="1639" spans="1:20" ht="15.75" customHeight="1">
      <c r="A1639" s="10"/>
      <c r="B1639" s="12"/>
      <c r="C1639" s="10"/>
      <c r="D1639" s="10"/>
      <c r="E1639" s="10"/>
      <c r="F1639" s="10"/>
      <c r="G1639" s="10"/>
      <c r="H1639" s="10"/>
      <c r="I1639" s="10"/>
      <c r="J1639" s="10"/>
      <c r="K1639" s="10"/>
      <c r="L1639" s="10"/>
      <c r="M1639" s="10"/>
      <c r="N1639" s="10"/>
      <c r="O1639" s="10"/>
      <c r="P1639" s="10"/>
      <c r="Q1639" s="10">
        <f t="shared" si="1"/>
        <v>0</v>
      </c>
      <c r="R1639" s="10"/>
      <c r="S1639" s="10"/>
      <c r="T1639" s="10"/>
    </row>
    <row r="1640" spans="1:20" ht="15.75" customHeight="1">
      <c r="A1640" s="10"/>
      <c r="B1640" s="12"/>
      <c r="C1640" s="10"/>
      <c r="D1640" s="10"/>
      <c r="E1640" s="10"/>
      <c r="F1640" s="10"/>
      <c r="G1640" s="10"/>
      <c r="H1640" s="10"/>
      <c r="I1640" s="10"/>
      <c r="J1640" s="10"/>
      <c r="K1640" s="10"/>
      <c r="L1640" s="10"/>
      <c r="M1640" s="10"/>
      <c r="N1640" s="10"/>
      <c r="O1640" s="10"/>
      <c r="P1640" s="10"/>
      <c r="Q1640" s="10">
        <f t="shared" si="1"/>
        <v>0</v>
      </c>
      <c r="R1640" s="10"/>
      <c r="S1640" s="10"/>
      <c r="T1640" s="10"/>
    </row>
    <row r="1641" spans="1:20" ht="15.75" customHeight="1">
      <c r="A1641" s="10"/>
      <c r="B1641" s="12"/>
      <c r="C1641" s="10"/>
      <c r="D1641" s="10"/>
      <c r="E1641" s="10"/>
      <c r="F1641" s="10"/>
      <c r="G1641" s="10"/>
      <c r="H1641" s="10"/>
      <c r="I1641" s="10"/>
      <c r="J1641" s="10"/>
      <c r="K1641" s="10"/>
      <c r="L1641" s="10"/>
      <c r="M1641" s="10"/>
      <c r="N1641" s="10"/>
      <c r="O1641" s="10"/>
      <c r="P1641" s="10"/>
      <c r="Q1641" s="10">
        <f t="shared" si="1"/>
        <v>0</v>
      </c>
      <c r="R1641" s="10"/>
      <c r="S1641" s="10"/>
      <c r="T1641" s="10"/>
    </row>
    <row r="1642" spans="1:20" ht="15.75" customHeight="1">
      <c r="A1642" s="10"/>
      <c r="B1642" s="12"/>
      <c r="C1642" s="10"/>
      <c r="D1642" s="10"/>
      <c r="E1642" s="10"/>
      <c r="F1642" s="10"/>
      <c r="G1642" s="10"/>
      <c r="H1642" s="10"/>
      <c r="I1642" s="10"/>
      <c r="J1642" s="10"/>
      <c r="K1642" s="10"/>
      <c r="L1642" s="10"/>
      <c r="M1642" s="10"/>
      <c r="N1642" s="10"/>
      <c r="O1642" s="10"/>
      <c r="P1642" s="10"/>
      <c r="Q1642" s="10">
        <f t="shared" si="1"/>
        <v>0</v>
      </c>
      <c r="R1642" s="10"/>
      <c r="S1642" s="10"/>
      <c r="T1642" s="10"/>
    </row>
    <row r="1643" spans="1:20" ht="15.75" customHeight="1">
      <c r="A1643" s="10"/>
      <c r="B1643" s="12"/>
      <c r="C1643" s="10"/>
      <c r="D1643" s="10"/>
      <c r="E1643" s="10"/>
      <c r="F1643" s="10"/>
      <c r="G1643" s="10"/>
      <c r="H1643" s="10"/>
      <c r="I1643" s="10"/>
      <c r="J1643" s="10"/>
      <c r="K1643" s="10"/>
      <c r="L1643" s="10"/>
      <c r="M1643" s="10"/>
      <c r="N1643" s="10"/>
      <c r="O1643" s="10"/>
      <c r="P1643" s="10"/>
      <c r="Q1643" s="10">
        <f t="shared" si="1"/>
        <v>0</v>
      </c>
      <c r="R1643" s="10"/>
      <c r="S1643" s="10"/>
      <c r="T1643" s="10"/>
    </row>
    <row r="1644" spans="1:20" ht="15.75" customHeight="1">
      <c r="A1644" s="10"/>
      <c r="B1644" s="12"/>
      <c r="C1644" s="10"/>
      <c r="D1644" s="10"/>
      <c r="E1644" s="10"/>
      <c r="F1644" s="10"/>
      <c r="G1644" s="10"/>
      <c r="H1644" s="10"/>
      <c r="I1644" s="10"/>
      <c r="J1644" s="10"/>
      <c r="K1644" s="10"/>
      <c r="L1644" s="10"/>
      <c r="M1644" s="10"/>
      <c r="N1644" s="10"/>
      <c r="O1644" s="10"/>
      <c r="P1644" s="10"/>
      <c r="Q1644" s="10">
        <f t="shared" si="1"/>
        <v>0</v>
      </c>
      <c r="R1644" s="10"/>
      <c r="S1644" s="10"/>
      <c r="T1644" s="10"/>
    </row>
    <row r="1645" spans="1:20" ht="15.75" customHeight="1">
      <c r="A1645" s="10"/>
      <c r="B1645" s="12"/>
      <c r="C1645" s="10"/>
      <c r="D1645" s="10"/>
      <c r="E1645" s="10"/>
      <c r="F1645" s="10"/>
      <c r="G1645" s="10"/>
      <c r="H1645" s="10"/>
      <c r="I1645" s="10"/>
      <c r="J1645" s="10"/>
      <c r="K1645" s="10"/>
      <c r="L1645" s="10"/>
      <c r="M1645" s="10"/>
      <c r="N1645" s="10"/>
      <c r="O1645" s="10"/>
      <c r="P1645" s="10"/>
      <c r="Q1645" s="10">
        <f t="shared" si="1"/>
        <v>0</v>
      </c>
      <c r="R1645" s="10"/>
      <c r="S1645" s="10"/>
      <c r="T1645" s="10"/>
    </row>
    <row r="1646" spans="1:20" ht="15.75" customHeight="1">
      <c r="A1646" s="10"/>
      <c r="B1646" s="12"/>
      <c r="C1646" s="10"/>
      <c r="D1646" s="10"/>
      <c r="E1646" s="10"/>
      <c r="F1646" s="10"/>
      <c r="G1646" s="10"/>
      <c r="H1646" s="10"/>
      <c r="I1646" s="10"/>
      <c r="J1646" s="10"/>
      <c r="K1646" s="10"/>
      <c r="L1646" s="10"/>
      <c r="M1646" s="10"/>
      <c r="N1646" s="10"/>
      <c r="O1646" s="10"/>
      <c r="P1646" s="10"/>
      <c r="Q1646" s="10">
        <f t="shared" si="1"/>
        <v>0</v>
      </c>
      <c r="R1646" s="10"/>
      <c r="S1646" s="10"/>
      <c r="T1646" s="10"/>
    </row>
    <row r="1647" spans="1:20" ht="15.75" customHeight="1">
      <c r="A1647" s="10"/>
      <c r="B1647" s="12"/>
      <c r="C1647" s="10"/>
      <c r="D1647" s="10"/>
      <c r="E1647" s="10"/>
      <c r="F1647" s="10"/>
      <c r="G1647" s="10"/>
      <c r="H1647" s="10"/>
      <c r="I1647" s="10"/>
      <c r="J1647" s="10"/>
      <c r="K1647" s="10"/>
      <c r="L1647" s="10"/>
      <c r="M1647" s="10"/>
      <c r="N1647" s="10"/>
      <c r="O1647" s="10"/>
      <c r="P1647" s="10"/>
      <c r="Q1647" s="10">
        <f t="shared" si="1"/>
        <v>0</v>
      </c>
      <c r="R1647" s="10"/>
      <c r="S1647" s="10"/>
      <c r="T1647" s="10"/>
    </row>
    <row r="1648" spans="1:20" ht="15.75" customHeight="1">
      <c r="A1648" s="10"/>
      <c r="B1648" s="12"/>
      <c r="C1648" s="10"/>
      <c r="D1648" s="10"/>
      <c r="E1648" s="10"/>
      <c r="F1648" s="10"/>
      <c r="G1648" s="10"/>
      <c r="H1648" s="10"/>
      <c r="I1648" s="10"/>
      <c r="J1648" s="10"/>
      <c r="K1648" s="10"/>
      <c r="L1648" s="10"/>
      <c r="M1648" s="10"/>
      <c r="N1648" s="10"/>
      <c r="O1648" s="10"/>
      <c r="P1648" s="10"/>
      <c r="Q1648" s="10">
        <f t="shared" si="1"/>
        <v>0</v>
      </c>
      <c r="R1648" s="10"/>
      <c r="S1648" s="10"/>
      <c r="T1648" s="10"/>
    </row>
    <row r="1649" spans="1:20" ht="15.75" customHeight="1">
      <c r="A1649" s="10"/>
      <c r="B1649" s="12"/>
      <c r="C1649" s="10"/>
      <c r="D1649" s="10"/>
      <c r="E1649" s="10"/>
      <c r="F1649" s="10"/>
      <c r="G1649" s="10"/>
      <c r="H1649" s="10"/>
      <c r="I1649" s="10"/>
      <c r="J1649" s="10"/>
      <c r="K1649" s="10"/>
      <c r="L1649" s="10"/>
      <c r="M1649" s="10"/>
      <c r="N1649" s="10"/>
      <c r="O1649" s="10"/>
      <c r="P1649" s="10"/>
      <c r="Q1649" s="10">
        <f t="shared" si="1"/>
        <v>0</v>
      </c>
      <c r="R1649" s="10"/>
      <c r="S1649" s="10"/>
      <c r="T1649" s="10"/>
    </row>
    <row r="1650" spans="1:20" ht="15.75" customHeight="1">
      <c r="A1650" s="10"/>
      <c r="B1650" s="12"/>
      <c r="C1650" s="10"/>
      <c r="D1650" s="10"/>
      <c r="E1650" s="10"/>
      <c r="F1650" s="10"/>
      <c r="G1650" s="10"/>
      <c r="H1650" s="10"/>
      <c r="I1650" s="10"/>
      <c r="J1650" s="10"/>
      <c r="K1650" s="10"/>
      <c r="L1650" s="10"/>
      <c r="M1650" s="10"/>
      <c r="N1650" s="10"/>
      <c r="O1650" s="10"/>
      <c r="P1650" s="10"/>
      <c r="Q1650" s="10">
        <f t="shared" si="1"/>
        <v>0</v>
      </c>
      <c r="R1650" s="10"/>
      <c r="S1650" s="10"/>
      <c r="T1650" s="10"/>
    </row>
    <row r="1651" spans="1:20" ht="15.75" customHeight="1">
      <c r="A1651" s="10"/>
      <c r="B1651" s="12"/>
      <c r="C1651" s="10"/>
      <c r="D1651" s="10"/>
      <c r="E1651" s="10"/>
      <c r="F1651" s="10"/>
      <c r="G1651" s="10"/>
      <c r="H1651" s="10"/>
      <c r="I1651" s="10"/>
      <c r="J1651" s="10"/>
      <c r="K1651" s="10"/>
      <c r="L1651" s="10"/>
      <c r="M1651" s="10"/>
      <c r="N1651" s="10"/>
      <c r="O1651" s="10"/>
      <c r="P1651" s="10"/>
      <c r="Q1651" s="10">
        <f t="shared" si="1"/>
        <v>0</v>
      </c>
      <c r="R1651" s="10"/>
      <c r="S1651" s="10"/>
      <c r="T1651" s="10"/>
    </row>
    <row r="1652" spans="1:20" ht="15.75" customHeight="1">
      <c r="A1652" s="10"/>
      <c r="B1652" s="12"/>
      <c r="C1652" s="10"/>
      <c r="D1652" s="10"/>
      <c r="E1652" s="10"/>
      <c r="F1652" s="10"/>
      <c r="G1652" s="10"/>
      <c r="H1652" s="10"/>
      <c r="I1652" s="10"/>
      <c r="J1652" s="10"/>
      <c r="K1652" s="10"/>
      <c r="L1652" s="10"/>
      <c r="M1652" s="10"/>
      <c r="N1652" s="10"/>
      <c r="O1652" s="10"/>
      <c r="P1652" s="10"/>
      <c r="Q1652" s="10">
        <f t="shared" si="1"/>
        <v>0</v>
      </c>
      <c r="R1652" s="10"/>
      <c r="S1652" s="10"/>
      <c r="T1652" s="10"/>
    </row>
    <row r="1653" spans="1:20" ht="15.75" customHeight="1">
      <c r="A1653" s="10"/>
      <c r="B1653" s="12"/>
      <c r="C1653" s="10"/>
      <c r="D1653" s="10"/>
      <c r="E1653" s="10"/>
      <c r="F1653" s="10"/>
      <c r="G1653" s="10"/>
      <c r="H1653" s="10"/>
      <c r="I1653" s="10"/>
      <c r="J1653" s="10"/>
      <c r="K1653" s="10"/>
      <c r="L1653" s="10"/>
      <c r="M1653" s="10"/>
      <c r="N1653" s="10"/>
      <c r="O1653" s="10"/>
      <c r="P1653" s="10"/>
      <c r="Q1653" s="10">
        <f t="shared" si="1"/>
        <v>0</v>
      </c>
      <c r="R1653" s="10"/>
      <c r="S1653" s="10"/>
      <c r="T1653" s="10"/>
    </row>
    <row r="1654" spans="1:20" ht="15.75" customHeight="1">
      <c r="A1654" s="10"/>
      <c r="B1654" s="12"/>
      <c r="C1654" s="10"/>
      <c r="D1654" s="10"/>
      <c r="E1654" s="10"/>
      <c r="F1654" s="10"/>
      <c r="G1654" s="10"/>
      <c r="H1654" s="10"/>
      <c r="I1654" s="10"/>
      <c r="J1654" s="10"/>
      <c r="K1654" s="10"/>
      <c r="L1654" s="10"/>
      <c r="M1654" s="10"/>
      <c r="N1654" s="10"/>
      <c r="O1654" s="10"/>
      <c r="P1654" s="10"/>
      <c r="Q1654" s="10">
        <f t="shared" si="1"/>
        <v>0</v>
      </c>
      <c r="R1654" s="10"/>
      <c r="S1654" s="10"/>
      <c r="T1654" s="10"/>
    </row>
    <row r="1655" spans="1:20" ht="15.75" customHeight="1">
      <c r="A1655" s="10"/>
      <c r="B1655" s="12"/>
      <c r="C1655" s="10"/>
      <c r="D1655" s="10"/>
      <c r="E1655" s="10"/>
      <c r="F1655" s="10"/>
      <c r="G1655" s="10"/>
      <c r="H1655" s="10"/>
      <c r="I1655" s="10"/>
      <c r="J1655" s="10"/>
      <c r="K1655" s="10"/>
      <c r="L1655" s="10"/>
      <c r="M1655" s="10"/>
      <c r="N1655" s="10"/>
      <c r="O1655" s="10"/>
      <c r="P1655" s="10"/>
      <c r="Q1655" s="10">
        <f t="shared" si="1"/>
        <v>0</v>
      </c>
      <c r="R1655" s="10"/>
      <c r="S1655" s="10"/>
      <c r="T1655" s="10"/>
    </row>
    <row r="1656" spans="1:20" ht="15.75" customHeight="1">
      <c r="A1656" s="10"/>
      <c r="B1656" s="12"/>
      <c r="C1656" s="10"/>
      <c r="D1656" s="10"/>
      <c r="E1656" s="10"/>
      <c r="F1656" s="10"/>
      <c r="G1656" s="10"/>
      <c r="H1656" s="10"/>
      <c r="I1656" s="10"/>
      <c r="J1656" s="10"/>
      <c r="K1656" s="10"/>
      <c r="L1656" s="10"/>
      <c r="M1656" s="10"/>
      <c r="N1656" s="10"/>
      <c r="O1656" s="10"/>
      <c r="P1656" s="10"/>
      <c r="Q1656" s="10">
        <f t="shared" si="1"/>
        <v>0</v>
      </c>
      <c r="R1656" s="10"/>
      <c r="S1656" s="10"/>
      <c r="T1656" s="10"/>
    </row>
    <row r="1657" spans="1:20" ht="15.75" customHeight="1">
      <c r="A1657" s="10"/>
      <c r="B1657" s="12"/>
      <c r="C1657" s="10"/>
      <c r="D1657" s="10"/>
      <c r="E1657" s="10"/>
      <c r="F1657" s="10"/>
      <c r="G1657" s="10"/>
      <c r="H1657" s="10"/>
      <c r="I1657" s="10"/>
      <c r="J1657" s="10"/>
      <c r="K1657" s="10"/>
      <c r="L1657" s="10"/>
      <c r="M1657" s="10"/>
      <c r="N1657" s="10"/>
      <c r="O1657" s="10"/>
      <c r="P1657" s="10"/>
      <c r="Q1657" s="10">
        <f t="shared" si="1"/>
        <v>0</v>
      </c>
      <c r="R1657" s="10"/>
      <c r="S1657" s="10"/>
      <c r="T1657" s="10"/>
    </row>
    <row r="1658" spans="1:20" ht="15.75" customHeight="1">
      <c r="A1658" s="10"/>
      <c r="B1658" s="12"/>
      <c r="C1658" s="10"/>
      <c r="D1658" s="10"/>
      <c r="E1658" s="10"/>
      <c r="F1658" s="10"/>
      <c r="G1658" s="10"/>
      <c r="H1658" s="10"/>
      <c r="I1658" s="10"/>
      <c r="J1658" s="10"/>
      <c r="K1658" s="10"/>
      <c r="L1658" s="10"/>
      <c r="M1658" s="10"/>
      <c r="N1658" s="10"/>
      <c r="O1658" s="10"/>
      <c r="P1658" s="10"/>
      <c r="Q1658" s="10">
        <f t="shared" si="1"/>
        <v>0</v>
      </c>
      <c r="R1658" s="10"/>
      <c r="S1658" s="10"/>
      <c r="T1658" s="10"/>
    </row>
    <row r="1659" spans="1:20" ht="15.75" customHeight="1">
      <c r="A1659" s="10"/>
      <c r="B1659" s="12"/>
      <c r="C1659" s="10"/>
      <c r="D1659" s="10"/>
      <c r="E1659" s="10"/>
      <c r="F1659" s="10"/>
      <c r="G1659" s="10"/>
      <c r="H1659" s="10"/>
      <c r="I1659" s="10"/>
      <c r="J1659" s="10"/>
      <c r="K1659" s="10"/>
      <c r="L1659" s="10"/>
      <c r="M1659" s="10"/>
      <c r="N1659" s="10"/>
      <c r="O1659" s="10"/>
      <c r="P1659" s="10"/>
      <c r="Q1659" s="10">
        <f t="shared" si="1"/>
        <v>0</v>
      </c>
      <c r="R1659" s="10"/>
      <c r="S1659" s="10"/>
      <c r="T1659" s="10"/>
    </row>
    <row r="1660" spans="1:20" ht="15.75" customHeight="1">
      <c r="A1660" s="10"/>
      <c r="B1660" s="12"/>
      <c r="C1660" s="10"/>
      <c r="D1660" s="10"/>
      <c r="E1660" s="10"/>
      <c r="F1660" s="10"/>
      <c r="G1660" s="10"/>
      <c r="H1660" s="10"/>
      <c r="I1660" s="10"/>
      <c r="J1660" s="10"/>
      <c r="K1660" s="10"/>
      <c r="L1660" s="10"/>
      <c r="M1660" s="10"/>
      <c r="N1660" s="10"/>
      <c r="O1660" s="10"/>
      <c r="P1660" s="10"/>
      <c r="Q1660" s="10">
        <f t="shared" si="1"/>
        <v>0</v>
      </c>
      <c r="R1660" s="10"/>
      <c r="S1660" s="10"/>
      <c r="T1660" s="10"/>
    </row>
    <row r="1661" spans="1:20" ht="15.75" customHeight="1">
      <c r="A1661" s="10"/>
      <c r="B1661" s="12"/>
      <c r="C1661" s="10"/>
      <c r="D1661" s="10"/>
      <c r="E1661" s="10"/>
      <c r="F1661" s="10"/>
      <c r="G1661" s="10"/>
      <c r="H1661" s="10"/>
      <c r="I1661" s="10"/>
      <c r="J1661" s="10"/>
      <c r="K1661" s="10"/>
      <c r="L1661" s="10"/>
      <c r="M1661" s="10"/>
      <c r="N1661" s="10"/>
      <c r="O1661" s="10"/>
      <c r="P1661" s="10"/>
      <c r="Q1661" s="10">
        <f t="shared" si="1"/>
        <v>0</v>
      </c>
      <c r="R1661" s="10"/>
      <c r="S1661" s="10"/>
      <c r="T1661" s="10"/>
    </row>
    <row r="1662" spans="1:20" ht="15.75" customHeight="1">
      <c r="A1662" s="10"/>
      <c r="B1662" s="12"/>
      <c r="C1662" s="10"/>
      <c r="D1662" s="10"/>
      <c r="E1662" s="10"/>
      <c r="F1662" s="10"/>
      <c r="G1662" s="10"/>
      <c r="H1662" s="10"/>
      <c r="I1662" s="10"/>
      <c r="J1662" s="10"/>
      <c r="K1662" s="10"/>
      <c r="L1662" s="10"/>
      <c r="M1662" s="10"/>
      <c r="N1662" s="10"/>
      <c r="O1662" s="10"/>
      <c r="P1662" s="10"/>
      <c r="Q1662" s="10">
        <f t="shared" si="1"/>
        <v>0</v>
      </c>
      <c r="R1662" s="10"/>
      <c r="S1662" s="10"/>
      <c r="T1662" s="10"/>
    </row>
    <row r="1663" spans="1:20" ht="15.75" customHeight="1">
      <c r="A1663" s="10"/>
      <c r="B1663" s="12"/>
      <c r="C1663" s="10"/>
      <c r="D1663" s="10"/>
      <c r="E1663" s="10"/>
      <c r="F1663" s="10"/>
      <c r="G1663" s="10"/>
      <c r="H1663" s="10"/>
      <c r="I1663" s="10"/>
      <c r="J1663" s="10"/>
      <c r="K1663" s="10"/>
      <c r="L1663" s="10"/>
      <c r="M1663" s="10"/>
      <c r="N1663" s="10"/>
      <c r="O1663" s="10"/>
      <c r="P1663" s="10"/>
      <c r="Q1663" s="10">
        <f t="shared" si="1"/>
        <v>0</v>
      </c>
      <c r="R1663" s="10"/>
      <c r="S1663" s="10"/>
      <c r="T1663" s="10"/>
    </row>
    <row r="1664" spans="1:20" ht="15.75" customHeight="1">
      <c r="A1664" s="10"/>
      <c r="B1664" s="12"/>
      <c r="C1664" s="10"/>
      <c r="D1664" s="10"/>
      <c r="E1664" s="10"/>
      <c r="F1664" s="10"/>
      <c r="G1664" s="10"/>
      <c r="H1664" s="10"/>
      <c r="I1664" s="10"/>
      <c r="J1664" s="10"/>
      <c r="K1664" s="10"/>
      <c r="L1664" s="10"/>
      <c r="M1664" s="10"/>
      <c r="N1664" s="10"/>
      <c r="O1664" s="10"/>
      <c r="P1664" s="10"/>
      <c r="Q1664" s="10">
        <f t="shared" si="1"/>
        <v>0</v>
      </c>
      <c r="R1664" s="10"/>
      <c r="S1664" s="10"/>
      <c r="T1664" s="10"/>
    </row>
    <row r="1665" spans="1:20" ht="15.75" customHeight="1">
      <c r="A1665" s="10"/>
      <c r="B1665" s="12"/>
      <c r="C1665" s="10"/>
      <c r="D1665" s="10"/>
      <c r="E1665" s="10"/>
      <c r="F1665" s="10"/>
      <c r="G1665" s="10"/>
      <c r="H1665" s="10"/>
      <c r="I1665" s="10"/>
      <c r="J1665" s="10"/>
      <c r="K1665" s="10"/>
      <c r="L1665" s="10"/>
      <c r="M1665" s="10"/>
      <c r="N1665" s="10"/>
      <c r="O1665" s="10"/>
      <c r="P1665" s="10"/>
      <c r="Q1665" s="10">
        <f t="shared" si="1"/>
        <v>0</v>
      </c>
      <c r="R1665" s="10"/>
      <c r="S1665" s="10"/>
      <c r="T1665" s="10"/>
    </row>
    <row r="1666" spans="1:20" ht="15.75" customHeight="1">
      <c r="A1666" s="10"/>
      <c r="B1666" s="12"/>
      <c r="C1666" s="10"/>
      <c r="D1666" s="10"/>
      <c r="E1666" s="10"/>
      <c r="F1666" s="10"/>
      <c r="G1666" s="10"/>
      <c r="H1666" s="10"/>
      <c r="I1666" s="10"/>
      <c r="J1666" s="10"/>
      <c r="K1666" s="10"/>
      <c r="L1666" s="10"/>
      <c r="M1666" s="10"/>
      <c r="N1666" s="10"/>
      <c r="O1666" s="10"/>
      <c r="P1666" s="10"/>
      <c r="Q1666" s="10">
        <f t="shared" si="1"/>
        <v>0</v>
      </c>
      <c r="R1666" s="10"/>
      <c r="S1666" s="10"/>
      <c r="T1666" s="10"/>
    </row>
    <row r="1667" spans="1:20" ht="15.75" customHeight="1">
      <c r="A1667" s="10"/>
      <c r="B1667" s="12"/>
      <c r="C1667" s="10"/>
      <c r="D1667" s="10"/>
      <c r="E1667" s="10"/>
      <c r="F1667" s="10"/>
      <c r="G1667" s="10"/>
      <c r="H1667" s="10"/>
      <c r="I1667" s="10"/>
      <c r="J1667" s="10"/>
      <c r="K1667" s="10"/>
      <c r="L1667" s="10"/>
      <c r="M1667" s="10"/>
      <c r="N1667" s="10"/>
      <c r="O1667" s="10"/>
      <c r="P1667" s="10"/>
      <c r="Q1667" s="10">
        <f t="shared" si="1"/>
        <v>0</v>
      </c>
      <c r="R1667" s="10"/>
      <c r="S1667" s="10"/>
      <c r="T1667" s="10"/>
    </row>
    <row r="1668" spans="1:20" ht="15.75" customHeight="1">
      <c r="A1668" s="10"/>
      <c r="B1668" s="12"/>
      <c r="C1668" s="10"/>
      <c r="D1668" s="10"/>
      <c r="E1668" s="10"/>
      <c r="F1668" s="10"/>
      <c r="G1668" s="10"/>
      <c r="H1668" s="10"/>
      <c r="I1668" s="10"/>
      <c r="J1668" s="10"/>
      <c r="K1668" s="10"/>
      <c r="L1668" s="10"/>
      <c r="M1668" s="10"/>
      <c r="N1668" s="10"/>
      <c r="O1668" s="10"/>
      <c r="P1668" s="10"/>
      <c r="Q1668" s="10">
        <f t="shared" si="1"/>
        <v>0</v>
      </c>
      <c r="R1668" s="10"/>
      <c r="S1668" s="10"/>
      <c r="T1668" s="10"/>
    </row>
    <row r="1669" spans="1:20" ht="15.75" customHeight="1">
      <c r="A1669" s="10"/>
      <c r="B1669" s="12"/>
      <c r="C1669" s="10"/>
      <c r="D1669" s="10"/>
      <c r="E1669" s="10"/>
      <c r="F1669" s="10"/>
      <c r="G1669" s="10"/>
      <c r="H1669" s="10"/>
      <c r="I1669" s="10"/>
      <c r="J1669" s="10"/>
      <c r="K1669" s="10"/>
      <c r="L1669" s="10"/>
      <c r="M1669" s="10"/>
      <c r="N1669" s="10"/>
      <c r="O1669" s="10"/>
      <c r="P1669" s="10"/>
      <c r="Q1669" s="10">
        <f t="shared" si="1"/>
        <v>0</v>
      </c>
      <c r="R1669" s="10"/>
      <c r="S1669" s="10"/>
      <c r="T1669" s="10"/>
    </row>
    <row r="1670" spans="1:20" ht="15.75" customHeight="1">
      <c r="A1670" s="10"/>
      <c r="B1670" s="12"/>
      <c r="C1670" s="10"/>
      <c r="D1670" s="10"/>
      <c r="E1670" s="10"/>
      <c r="F1670" s="10"/>
      <c r="G1670" s="10"/>
      <c r="H1670" s="10"/>
      <c r="I1670" s="10"/>
      <c r="J1670" s="10"/>
      <c r="K1670" s="10"/>
      <c r="L1670" s="10"/>
      <c r="M1670" s="10"/>
      <c r="N1670" s="10"/>
      <c r="O1670" s="10"/>
      <c r="P1670" s="10"/>
      <c r="Q1670" s="10">
        <f t="shared" si="1"/>
        <v>0</v>
      </c>
      <c r="R1670" s="10"/>
      <c r="S1670" s="10"/>
      <c r="T1670" s="10"/>
    </row>
    <row r="1671" spans="1:20" ht="15.75" customHeight="1">
      <c r="A1671" s="10"/>
      <c r="B1671" s="12"/>
      <c r="C1671" s="10"/>
      <c r="D1671" s="10"/>
      <c r="E1671" s="10"/>
      <c r="F1671" s="10"/>
      <c r="G1671" s="10"/>
      <c r="H1671" s="10"/>
      <c r="I1671" s="10"/>
      <c r="J1671" s="10"/>
      <c r="K1671" s="10"/>
      <c r="L1671" s="10"/>
      <c r="M1671" s="10"/>
      <c r="N1671" s="10"/>
      <c r="O1671" s="10"/>
      <c r="P1671" s="10"/>
      <c r="Q1671" s="10">
        <f t="shared" si="1"/>
        <v>0</v>
      </c>
      <c r="R1671" s="10"/>
      <c r="S1671" s="10"/>
      <c r="T1671" s="10"/>
    </row>
    <row r="1672" spans="1:20" ht="15.75" customHeight="1">
      <c r="A1672" s="10"/>
      <c r="B1672" s="12"/>
      <c r="C1672" s="10"/>
      <c r="D1672" s="10"/>
      <c r="E1672" s="10"/>
      <c r="F1672" s="10"/>
      <c r="G1672" s="10"/>
      <c r="H1672" s="10"/>
      <c r="I1672" s="10"/>
      <c r="J1672" s="10"/>
      <c r="K1672" s="10"/>
      <c r="L1672" s="10"/>
      <c r="M1672" s="10"/>
      <c r="N1672" s="10"/>
      <c r="O1672" s="10"/>
      <c r="P1672" s="10"/>
      <c r="Q1672" s="10">
        <f t="shared" si="1"/>
        <v>0</v>
      </c>
      <c r="R1672" s="10"/>
      <c r="S1672" s="10"/>
      <c r="T1672" s="10"/>
    </row>
    <row r="1673" spans="1:20" ht="15.75" customHeight="1">
      <c r="A1673" s="10"/>
      <c r="B1673" s="12"/>
      <c r="C1673" s="10"/>
      <c r="D1673" s="10"/>
      <c r="E1673" s="10"/>
      <c r="F1673" s="10"/>
      <c r="G1673" s="10"/>
      <c r="H1673" s="10"/>
      <c r="I1673" s="10"/>
      <c r="J1673" s="10"/>
      <c r="K1673" s="10"/>
      <c r="L1673" s="10"/>
      <c r="M1673" s="10"/>
      <c r="N1673" s="10"/>
      <c r="O1673" s="10"/>
      <c r="P1673" s="10"/>
      <c r="Q1673" s="10">
        <f t="shared" si="1"/>
        <v>0</v>
      </c>
      <c r="R1673" s="10"/>
      <c r="S1673" s="10"/>
      <c r="T1673" s="10"/>
    </row>
    <row r="1674" spans="1:20" ht="15.75" customHeight="1">
      <c r="A1674" s="10"/>
      <c r="B1674" s="12"/>
      <c r="C1674" s="10"/>
      <c r="D1674" s="10"/>
      <c r="E1674" s="10"/>
      <c r="F1674" s="10"/>
      <c r="G1674" s="10"/>
      <c r="H1674" s="10"/>
      <c r="I1674" s="10"/>
      <c r="J1674" s="10"/>
      <c r="K1674" s="10"/>
      <c r="L1674" s="10"/>
      <c r="M1674" s="10"/>
      <c r="N1674" s="10"/>
      <c r="O1674" s="10"/>
      <c r="P1674" s="10"/>
      <c r="Q1674" s="10">
        <f t="shared" si="1"/>
        <v>0</v>
      </c>
      <c r="R1674" s="10"/>
      <c r="S1674" s="10"/>
      <c r="T1674" s="10"/>
    </row>
    <row r="1675" spans="1:20" ht="15.75" customHeight="1">
      <c r="A1675" s="10"/>
      <c r="B1675" s="12"/>
      <c r="C1675" s="10"/>
      <c r="D1675" s="10"/>
      <c r="E1675" s="10"/>
      <c r="F1675" s="10"/>
      <c r="G1675" s="10"/>
      <c r="H1675" s="10"/>
      <c r="I1675" s="10"/>
      <c r="J1675" s="10"/>
      <c r="K1675" s="10"/>
      <c r="L1675" s="10"/>
      <c r="M1675" s="10"/>
      <c r="N1675" s="10"/>
      <c r="O1675" s="10"/>
      <c r="P1675" s="10"/>
      <c r="Q1675" s="10">
        <f t="shared" si="1"/>
        <v>0</v>
      </c>
      <c r="R1675" s="10"/>
      <c r="S1675" s="10"/>
      <c r="T1675" s="10"/>
    </row>
    <row r="1676" spans="1:20" ht="15.75" customHeight="1">
      <c r="A1676" s="10"/>
      <c r="B1676" s="12"/>
      <c r="C1676" s="10"/>
      <c r="D1676" s="10"/>
      <c r="E1676" s="10"/>
      <c r="F1676" s="10"/>
      <c r="G1676" s="10"/>
      <c r="H1676" s="10"/>
      <c r="I1676" s="10"/>
      <c r="J1676" s="10"/>
      <c r="K1676" s="10"/>
      <c r="L1676" s="10"/>
      <c r="M1676" s="10"/>
      <c r="N1676" s="10"/>
      <c r="O1676" s="10"/>
      <c r="P1676" s="10"/>
      <c r="Q1676" s="10">
        <f t="shared" si="1"/>
        <v>0</v>
      </c>
      <c r="R1676" s="10"/>
      <c r="S1676" s="10"/>
      <c r="T1676" s="10"/>
    </row>
    <row r="1677" spans="1:20" ht="15.75" customHeight="1">
      <c r="A1677" s="10"/>
      <c r="B1677" s="12"/>
      <c r="C1677" s="10"/>
      <c r="D1677" s="10"/>
      <c r="E1677" s="10"/>
      <c r="F1677" s="10"/>
      <c r="G1677" s="10"/>
      <c r="H1677" s="10"/>
      <c r="I1677" s="10"/>
      <c r="J1677" s="10"/>
      <c r="K1677" s="10"/>
      <c r="L1677" s="10"/>
      <c r="M1677" s="10"/>
      <c r="N1677" s="10"/>
      <c r="O1677" s="10"/>
      <c r="P1677" s="10"/>
      <c r="Q1677" s="10">
        <f t="shared" si="1"/>
        <v>0</v>
      </c>
      <c r="R1677" s="10"/>
      <c r="S1677" s="10"/>
      <c r="T1677" s="10"/>
    </row>
    <row r="1678" spans="1:20" ht="15.75" customHeight="1">
      <c r="A1678" s="10"/>
      <c r="B1678" s="12"/>
      <c r="C1678" s="10"/>
      <c r="D1678" s="10"/>
      <c r="E1678" s="10"/>
      <c r="F1678" s="10"/>
      <c r="G1678" s="10"/>
      <c r="H1678" s="10"/>
      <c r="I1678" s="10"/>
      <c r="J1678" s="10"/>
      <c r="K1678" s="10"/>
      <c r="L1678" s="10"/>
      <c r="M1678" s="10"/>
      <c r="N1678" s="10"/>
      <c r="O1678" s="10"/>
      <c r="P1678" s="10"/>
      <c r="Q1678" s="10">
        <f t="shared" si="1"/>
        <v>0</v>
      </c>
      <c r="R1678" s="10"/>
      <c r="S1678" s="10"/>
      <c r="T1678" s="10"/>
    </row>
    <row r="1679" spans="1:20" ht="15.75" customHeight="1">
      <c r="A1679" s="10"/>
      <c r="B1679" s="12"/>
      <c r="C1679" s="10"/>
      <c r="D1679" s="10"/>
      <c r="E1679" s="10"/>
      <c r="F1679" s="10"/>
      <c r="G1679" s="10"/>
      <c r="H1679" s="10"/>
      <c r="I1679" s="10"/>
      <c r="J1679" s="10"/>
      <c r="K1679" s="10"/>
      <c r="L1679" s="10"/>
      <c r="M1679" s="10"/>
      <c r="N1679" s="10"/>
      <c r="O1679" s="10"/>
      <c r="P1679" s="10"/>
      <c r="Q1679" s="10">
        <f t="shared" si="1"/>
        <v>0</v>
      </c>
      <c r="R1679" s="10"/>
      <c r="S1679" s="10"/>
      <c r="T1679" s="10"/>
    </row>
    <row r="1680" spans="1:20" ht="15.75" customHeight="1">
      <c r="A1680" s="10"/>
      <c r="B1680" s="12"/>
      <c r="C1680" s="10"/>
      <c r="D1680" s="10"/>
      <c r="E1680" s="10"/>
      <c r="F1680" s="10"/>
      <c r="G1680" s="10"/>
      <c r="H1680" s="10"/>
      <c r="I1680" s="10"/>
      <c r="J1680" s="10"/>
      <c r="K1680" s="10"/>
      <c r="L1680" s="10"/>
      <c r="M1680" s="10"/>
      <c r="N1680" s="10"/>
      <c r="O1680" s="10"/>
      <c r="P1680" s="10"/>
      <c r="Q1680" s="10">
        <f t="shared" si="1"/>
        <v>0</v>
      </c>
      <c r="R1680" s="10"/>
      <c r="S1680" s="10"/>
      <c r="T1680" s="10"/>
    </row>
    <row r="1681" spans="1:20" ht="15.75" customHeight="1">
      <c r="A1681" s="10"/>
      <c r="B1681" s="12"/>
      <c r="C1681" s="10"/>
      <c r="D1681" s="10"/>
      <c r="E1681" s="10"/>
      <c r="F1681" s="10"/>
      <c r="G1681" s="10"/>
      <c r="H1681" s="10"/>
      <c r="I1681" s="10"/>
      <c r="J1681" s="10"/>
      <c r="K1681" s="10"/>
      <c r="L1681" s="10"/>
      <c r="M1681" s="10"/>
      <c r="N1681" s="10"/>
      <c r="O1681" s="10"/>
      <c r="P1681" s="10"/>
      <c r="Q1681" s="10">
        <f t="shared" si="1"/>
        <v>0</v>
      </c>
      <c r="R1681" s="10"/>
      <c r="S1681" s="10"/>
      <c r="T1681" s="10"/>
    </row>
    <row r="1682" spans="1:20" ht="15.75" customHeight="1">
      <c r="A1682" s="10"/>
      <c r="B1682" s="12"/>
      <c r="C1682" s="10"/>
      <c r="D1682" s="10"/>
      <c r="E1682" s="10"/>
      <c r="F1682" s="10"/>
      <c r="G1682" s="10"/>
      <c r="H1682" s="10"/>
      <c r="I1682" s="10"/>
      <c r="J1682" s="10"/>
      <c r="K1682" s="10"/>
      <c r="L1682" s="10"/>
      <c r="M1682" s="10"/>
      <c r="N1682" s="10"/>
      <c r="O1682" s="10"/>
      <c r="P1682" s="10"/>
      <c r="Q1682" s="10">
        <f t="shared" si="1"/>
        <v>0</v>
      </c>
      <c r="R1682" s="10"/>
      <c r="S1682" s="10"/>
      <c r="T1682" s="10"/>
    </row>
    <row r="1683" spans="1:20" ht="15.75" customHeight="1">
      <c r="A1683" s="10"/>
      <c r="B1683" s="12"/>
      <c r="C1683" s="10"/>
      <c r="D1683" s="10"/>
      <c r="E1683" s="10"/>
      <c r="F1683" s="10"/>
      <c r="G1683" s="10"/>
      <c r="H1683" s="10"/>
      <c r="I1683" s="10"/>
      <c r="J1683" s="10"/>
      <c r="K1683" s="10"/>
      <c r="L1683" s="10"/>
      <c r="M1683" s="10"/>
      <c r="N1683" s="10"/>
      <c r="O1683" s="10"/>
      <c r="P1683" s="10"/>
      <c r="Q1683" s="10">
        <f t="shared" si="1"/>
        <v>0</v>
      </c>
      <c r="R1683" s="10"/>
      <c r="S1683" s="10"/>
      <c r="T1683" s="10"/>
    </row>
    <row r="1684" spans="1:20" ht="15.75" customHeight="1">
      <c r="A1684" s="10"/>
      <c r="B1684" s="12"/>
      <c r="C1684" s="10"/>
      <c r="D1684" s="10"/>
      <c r="E1684" s="10"/>
      <c r="F1684" s="10"/>
      <c r="G1684" s="10"/>
      <c r="H1684" s="10"/>
      <c r="I1684" s="10"/>
      <c r="J1684" s="10"/>
      <c r="K1684" s="10"/>
      <c r="L1684" s="10"/>
      <c r="M1684" s="10"/>
      <c r="N1684" s="10"/>
      <c r="O1684" s="10"/>
      <c r="P1684" s="10"/>
      <c r="Q1684" s="10">
        <f t="shared" si="1"/>
        <v>0</v>
      </c>
      <c r="R1684" s="10"/>
      <c r="S1684" s="10"/>
      <c r="T1684" s="10"/>
    </row>
    <row r="1685" spans="1:20" ht="15.75" customHeight="1">
      <c r="A1685" s="10"/>
      <c r="B1685" s="12"/>
      <c r="C1685" s="10"/>
      <c r="D1685" s="10"/>
      <c r="E1685" s="10"/>
      <c r="F1685" s="10"/>
      <c r="G1685" s="10"/>
      <c r="H1685" s="10"/>
      <c r="I1685" s="10"/>
      <c r="J1685" s="10"/>
      <c r="K1685" s="10"/>
      <c r="L1685" s="10"/>
      <c r="M1685" s="10"/>
      <c r="N1685" s="10"/>
      <c r="O1685" s="10"/>
      <c r="P1685" s="10"/>
      <c r="Q1685" s="10">
        <f t="shared" si="1"/>
        <v>0</v>
      </c>
      <c r="R1685" s="10"/>
      <c r="S1685" s="10"/>
      <c r="T1685" s="10"/>
    </row>
    <row r="1686" spans="1:20" ht="15.75" customHeight="1">
      <c r="A1686" s="10"/>
      <c r="B1686" s="12"/>
      <c r="C1686" s="10"/>
      <c r="D1686" s="10"/>
      <c r="E1686" s="10"/>
      <c r="F1686" s="10"/>
      <c r="G1686" s="10"/>
      <c r="H1686" s="10"/>
      <c r="I1686" s="10"/>
      <c r="J1686" s="10"/>
      <c r="K1686" s="10"/>
      <c r="L1686" s="10"/>
      <c r="M1686" s="10"/>
      <c r="N1686" s="10"/>
      <c r="O1686" s="10"/>
      <c r="P1686" s="10"/>
      <c r="Q1686" s="10">
        <f t="shared" si="1"/>
        <v>0</v>
      </c>
      <c r="R1686" s="10"/>
      <c r="S1686" s="10"/>
      <c r="T1686" s="10"/>
    </row>
    <row r="1687" spans="1:20" ht="15.75" customHeight="1">
      <c r="A1687" s="10"/>
      <c r="B1687" s="12"/>
      <c r="C1687" s="10"/>
      <c r="D1687" s="10"/>
      <c r="E1687" s="10"/>
      <c r="F1687" s="10"/>
      <c r="G1687" s="10"/>
      <c r="H1687" s="10"/>
      <c r="I1687" s="10"/>
      <c r="J1687" s="10"/>
      <c r="K1687" s="10"/>
      <c r="L1687" s="10"/>
      <c r="M1687" s="10"/>
      <c r="N1687" s="10"/>
      <c r="O1687" s="10"/>
      <c r="P1687" s="10"/>
      <c r="Q1687" s="10">
        <f t="shared" si="1"/>
        <v>0</v>
      </c>
      <c r="R1687" s="10"/>
      <c r="S1687" s="10"/>
      <c r="T1687" s="10"/>
    </row>
    <row r="1688" spans="1:20" ht="15.75" customHeight="1">
      <c r="A1688" s="10"/>
      <c r="B1688" s="12"/>
      <c r="C1688" s="10"/>
      <c r="D1688" s="10"/>
      <c r="E1688" s="10"/>
      <c r="F1688" s="10"/>
      <c r="G1688" s="10"/>
      <c r="H1688" s="10"/>
      <c r="I1688" s="10"/>
      <c r="J1688" s="10"/>
      <c r="K1688" s="10"/>
      <c r="L1688" s="10"/>
      <c r="M1688" s="10"/>
      <c r="N1688" s="10"/>
      <c r="O1688" s="10"/>
      <c r="P1688" s="10"/>
      <c r="Q1688" s="10">
        <f t="shared" si="1"/>
        <v>0</v>
      </c>
      <c r="R1688" s="10"/>
      <c r="S1688" s="10"/>
      <c r="T1688" s="10"/>
    </row>
    <row r="1689" spans="1:20" ht="15.75" customHeight="1">
      <c r="A1689" s="10"/>
      <c r="B1689" s="12"/>
      <c r="C1689" s="10"/>
      <c r="D1689" s="10"/>
      <c r="E1689" s="10"/>
      <c r="F1689" s="10"/>
      <c r="G1689" s="10"/>
      <c r="H1689" s="10"/>
      <c r="I1689" s="10"/>
      <c r="J1689" s="10"/>
      <c r="K1689" s="10"/>
      <c r="L1689" s="10"/>
      <c r="M1689" s="10"/>
      <c r="N1689" s="10"/>
      <c r="O1689" s="10"/>
      <c r="P1689" s="10"/>
      <c r="Q1689" s="10">
        <f t="shared" si="1"/>
        <v>0</v>
      </c>
      <c r="R1689" s="10"/>
      <c r="S1689" s="10"/>
      <c r="T1689" s="10"/>
    </row>
    <row r="1690" spans="1:20" ht="15.75" customHeight="1">
      <c r="A1690" s="10"/>
      <c r="B1690" s="12"/>
      <c r="C1690" s="10"/>
      <c r="D1690" s="10"/>
      <c r="E1690" s="10"/>
      <c r="F1690" s="10"/>
      <c r="G1690" s="10"/>
      <c r="H1690" s="10"/>
      <c r="I1690" s="10"/>
      <c r="J1690" s="10"/>
      <c r="K1690" s="10"/>
      <c r="L1690" s="10"/>
      <c r="M1690" s="10"/>
      <c r="N1690" s="10"/>
      <c r="O1690" s="10"/>
      <c r="P1690" s="10"/>
      <c r="Q1690" s="10">
        <f t="shared" si="1"/>
        <v>0</v>
      </c>
      <c r="R1690" s="10"/>
      <c r="S1690" s="10"/>
      <c r="T1690" s="10"/>
    </row>
    <row r="1691" spans="1:20" ht="15.75" customHeight="1">
      <c r="A1691" s="10"/>
      <c r="B1691" s="12"/>
      <c r="C1691" s="10"/>
      <c r="D1691" s="10"/>
      <c r="E1691" s="10"/>
      <c r="F1691" s="10"/>
      <c r="G1691" s="10"/>
      <c r="H1691" s="10"/>
      <c r="I1691" s="10"/>
      <c r="J1691" s="10"/>
      <c r="K1691" s="10"/>
      <c r="L1691" s="10"/>
      <c r="M1691" s="10"/>
      <c r="N1691" s="10"/>
      <c r="O1691" s="10"/>
      <c r="P1691" s="10"/>
      <c r="Q1691" s="10">
        <f t="shared" si="1"/>
        <v>0</v>
      </c>
      <c r="R1691" s="10"/>
      <c r="S1691" s="10"/>
      <c r="T1691" s="10"/>
    </row>
    <row r="1692" spans="1:20" ht="15.75" customHeight="1">
      <c r="A1692" s="10"/>
      <c r="B1692" s="12"/>
      <c r="C1692" s="10"/>
      <c r="D1692" s="10"/>
      <c r="E1692" s="10"/>
      <c r="F1692" s="10"/>
      <c r="G1692" s="10"/>
      <c r="H1692" s="10"/>
      <c r="I1692" s="10"/>
      <c r="J1692" s="10"/>
      <c r="K1692" s="10"/>
      <c r="L1692" s="10"/>
      <c r="M1692" s="10"/>
      <c r="N1692" s="10"/>
      <c r="O1692" s="10"/>
      <c r="P1692" s="10"/>
      <c r="Q1692" s="10">
        <f t="shared" si="1"/>
        <v>0</v>
      </c>
      <c r="R1692" s="10"/>
      <c r="S1692" s="10"/>
      <c r="T1692" s="10"/>
    </row>
    <row r="1693" spans="1:20" ht="15.75" customHeight="1">
      <c r="A1693" s="10"/>
      <c r="B1693" s="12"/>
      <c r="C1693" s="10"/>
      <c r="D1693" s="10"/>
      <c r="E1693" s="10"/>
      <c r="F1693" s="10"/>
      <c r="G1693" s="10"/>
      <c r="H1693" s="10"/>
      <c r="I1693" s="10"/>
      <c r="J1693" s="10"/>
      <c r="K1693" s="10"/>
      <c r="L1693" s="10"/>
      <c r="M1693" s="10"/>
      <c r="N1693" s="10"/>
      <c r="O1693" s="10"/>
      <c r="P1693" s="10"/>
      <c r="Q1693" s="10">
        <f t="shared" si="1"/>
        <v>0</v>
      </c>
      <c r="R1693" s="10"/>
      <c r="S1693" s="10"/>
      <c r="T1693" s="10"/>
    </row>
    <row r="1694" spans="1:20" ht="15.75" customHeight="1">
      <c r="A1694" s="10"/>
      <c r="B1694" s="12"/>
      <c r="C1694" s="10"/>
      <c r="D1694" s="10"/>
      <c r="E1694" s="10"/>
      <c r="F1694" s="10"/>
      <c r="G1694" s="10"/>
      <c r="H1694" s="10"/>
      <c r="I1694" s="10"/>
      <c r="J1694" s="10"/>
      <c r="K1694" s="10"/>
      <c r="L1694" s="10"/>
      <c r="M1694" s="10"/>
      <c r="N1694" s="10"/>
      <c r="O1694" s="10"/>
      <c r="P1694" s="10"/>
      <c r="Q1694" s="10">
        <f t="shared" si="1"/>
        <v>0</v>
      </c>
      <c r="R1694" s="10"/>
      <c r="S1694" s="10"/>
      <c r="T1694" s="10"/>
    </row>
    <row r="1695" spans="1:20" ht="15.75" customHeight="1">
      <c r="A1695" s="10"/>
      <c r="B1695" s="12"/>
      <c r="C1695" s="10"/>
      <c r="D1695" s="10"/>
      <c r="E1695" s="10"/>
      <c r="F1695" s="10"/>
      <c r="G1695" s="10"/>
      <c r="H1695" s="10"/>
      <c r="I1695" s="10"/>
      <c r="J1695" s="10"/>
      <c r="K1695" s="10"/>
      <c r="L1695" s="10"/>
      <c r="M1695" s="10"/>
      <c r="N1695" s="10"/>
      <c r="O1695" s="10"/>
      <c r="P1695" s="10"/>
      <c r="Q1695" s="10">
        <f t="shared" si="1"/>
        <v>0</v>
      </c>
      <c r="R1695" s="10"/>
      <c r="S1695" s="10"/>
      <c r="T1695" s="10"/>
    </row>
    <row r="1696" spans="1:20" ht="15.75" customHeight="1">
      <c r="A1696" s="10"/>
      <c r="B1696" s="12"/>
      <c r="C1696" s="10"/>
      <c r="D1696" s="10"/>
      <c r="E1696" s="10"/>
      <c r="F1696" s="10"/>
      <c r="G1696" s="10"/>
      <c r="H1696" s="10"/>
      <c r="I1696" s="10"/>
      <c r="J1696" s="10"/>
      <c r="K1696" s="10"/>
      <c r="L1696" s="10"/>
      <c r="M1696" s="10"/>
      <c r="N1696" s="10"/>
      <c r="O1696" s="10"/>
      <c r="P1696" s="10"/>
      <c r="Q1696" s="10">
        <f t="shared" si="1"/>
        <v>0</v>
      </c>
      <c r="R1696" s="10"/>
      <c r="S1696" s="10"/>
      <c r="T1696" s="10"/>
    </row>
    <row r="1697" spans="1:20" ht="15.75" customHeight="1">
      <c r="A1697" s="10"/>
      <c r="B1697" s="12"/>
      <c r="C1697" s="10"/>
      <c r="D1697" s="10"/>
      <c r="E1697" s="10"/>
      <c r="F1697" s="10"/>
      <c r="G1697" s="10"/>
      <c r="H1697" s="10"/>
      <c r="I1697" s="10"/>
      <c r="J1697" s="10"/>
      <c r="K1697" s="10"/>
      <c r="L1697" s="10"/>
      <c r="M1697" s="10"/>
      <c r="N1697" s="10"/>
      <c r="O1697" s="10"/>
      <c r="P1697" s="10"/>
      <c r="Q1697" s="10">
        <f t="shared" si="1"/>
        <v>0</v>
      </c>
      <c r="R1697" s="10"/>
      <c r="S1697" s="10"/>
      <c r="T1697" s="10"/>
    </row>
    <row r="1698" spans="1:20" ht="15.75" customHeight="1">
      <c r="A1698" s="10"/>
      <c r="B1698" s="12"/>
      <c r="C1698" s="10"/>
      <c r="D1698" s="10"/>
      <c r="E1698" s="10"/>
      <c r="F1698" s="10"/>
      <c r="G1698" s="10"/>
      <c r="H1698" s="10"/>
      <c r="I1698" s="10"/>
      <c r="J1698" s="10"/>
      <c r="K1698" s="10"/>
      <c r="L1698" s="10"/>
      <c r="M1698" s="10"/>
      <c r="N1698" s="10"/>
      <c r="O1698" s="10"/>
      <c r="P1698" s="10"/>
      <c r="Q1698" s="10">
        <f t="shared" si="1"/>
        <v>0</v>
      </c>
      <c r="R1698" s="10"/>
      <c r="S1698" s="10"/>
      <c r="T1698" s="10"/>
    </row>
    <row r="1699" spans="1:20" ht="15.75" customHeight="1">
      <c r="A1699" s="10"/>
      <c r="B1699" s="12"/>
      <c r="C1699" s="10"/>
      <c r="D1699" s="10"/>
      <c r="E1699" s="10"/>
      <c r="F1699" s="10"/>
      <c r="G1699" s="10"/>
      <c r="H1699" s="10"/>
      <c r="I1699" s="10"/>
      <c r="J1699" s="10"/>
      <c r="K1699" s="10"/>
      <c r="L1699" s="10"/>
      <c r="M1699" s="10"/>
      <c r="N1699" s="10"/>
      <c r="O1699" s="10"/>
      <c r="P1699" s="10"/>
      <c r="Q1699" s="10">
        <f t="shared" si="1"/>
        <v>0</v>
      </c>
      <c r="R1699" s="10"/>
      <c r="S1699" s="10"/>
      <c r="T1699" s="10"/>
    </row>
    <row r="1700" spans="1:20" ht="15.75" customHeight="1">
      <c r="A1700" s="10"/>
      <c r="B1700" s="12"/>
      <c r="C1700" s="10"/>
      <c r="D1700" s="10"/>
      <c r="E1700" s="10"/>
      <c r="F1700" s="10"/>
      <c r="G1700" s="10"/>
      <c r="H1700" s="10"/>
      <c r="I1700" s="10"/>
      <c r="J1700" s="10"/>
      <c r="K1700" s="10"/>
      <c r="L1700" s="10"/>
      <c r="M1700" s="10"/>
      <c r="N1700" s="10"/>
      <c r="O1700" s="10"/>
      <c r="P1700" s="10"/>
      <c r="Q1700" s="10">
        <f t="shared" si="1"/>
        <v>0</v>
      </c>
      <c r="R1700" s="10"/>
      <c r="S1700" s="10"/>
      <c r="T1700" s="10"/>
    </row>
    <row r="1701" spans="1:20" ht="15.75" customHeight="1">
      <c r="A1701" s="10"/>
      <c r="B1701" s="12"/>
      <c r="C1701" s="10"/>
      <c r="D1701" s="10"/>
      <c r="E1701" s="10"/>
      <c r="F1701" s="10"/>
      <c r="G1701" s="10"/>
      <c r="H1701" s="10"/>
      <c r="I1701" s="10"/>
      <c r="J1701" s="10"/>
      <c r="K1701" s="10"/>
      <c r="L1701" s="10"/>
      <c r="M1701" s="10"/>
      <c r="N1701" s="10"/>
      <c r="O1701" s="10"/>
      <c r="P1701" s="10"/>
      <c r="Q1701" s="10">
        <f t="shared" si="1"/>
        <v>0</v>
      </c>
      <c r="R1701" s="10"/>
      <c r="S1701" s="10"/>
      <c r="T1701" s="10"/>
    </row>
    <row r="1702" spans="1:20" ht="15.75" customHeight="1">
      <c r="A1702" s="10"/>
      <c r="B1702" s="12"/>
      <c r="C1702" s="10"/>
      <c r="D1702" s="10"/>
      <c r="E1702" s="10"/>
      <c r="F1702" s="10"/>
      <c r="G1702" s="10"/>
      <c r="H1702" s="10"/>
      <c r="I1702" s="10"/>
      <c r="J1702" s="10"/>
      <c r="K1702" s="10"/>
      <c r="L1702" s="10"/>
      <c r="M1702" s="10"/>
      <c r="N1702" s="10"/>
      <c r="O1702" s="10"/>
      <c r="P1702" s="10"/>
      <c r="Q1702" s="10">
        <f t="shared" si="1"/>
        <v>0</v>
      </c>
      <c r="R1702" s="10"/>
      <c r="S1702" s="10"/>
      <c r="T1702" s="10"/>
    </row>
    <row r="1703" spans="1:20" ht="15.75" customHeight="1">
      <c r="A1703" s="10"/>
      <c r="B1703" s="12"/>
      <c r="C1703" s="10"/>
      <c r="D1703" s="10"/>
      <c r="E1703" s="10"/>
      <c r="F1703" s="10"/>
      <c r="G1703" s="10"/>
      <c r="H1703" s="10"/>
      <c r="I1703" s="10"/>
      <c r="J1703" s="10"/>
      <c r="K1703" s="10"/>
      <c r="L1703" s="10"/>
      <c r="M1703" s="10"/>
      <c r="N1703" s="10"/>
      <c r="O1703" s="10"/>
      <c r="P1703" s="10"/>
      <c r="Q1703" s="10">
        <f t="shared" si="1"/>
        <v>0</v>
      </c>
      <c r="R1703" s="10"/>
      <c r="S1703" s="10"/>
      <c r="T1703" s="10"/>
    </row>
    <row r="1704" spans="1:20" ht="15.75" customHeight="1">
      <c r="A1704" s="10"/>
      <c r="B1704" s="12"/>
      <c r="C1704" s="10"/>
      <c r="D1704" s="10"/>
      <c r="E1704" s="10"/>
      <c r="F1704" s="10"/>
      <c r="G1704" s="10"/>
      <c r="H1704" s="10"/>
      <c r="I1704" s="10"/>
      <c r="J1704" s="10"/>
      <c r="K1704" s="10"/>
      <c r="L1704" s="10"/>
      <c r="M1704" s="10"/>
      <c r="N1704" s="10"/>
      <c r="O1704" s="10"/>
      <c r="P1704" s="10"/>
      <c r="Q1704" s="10">
        <f t="shared" si="1"/>
        <v>0</v>
      </c>
      <c r="R1704" s="10"/>
      <c r="S1704" s="10"/>
      <c r="T1704" s="10"/>
    </row>
    <row r="1705" spans="1:20" ht="15.75" customHeight="1">
      <c r="A1705" s="10"/>
      <c r="B1705" s="12"/>
      <c r="C1705" s="10"/>
      <c r="D1705" s="10"/>
      <c r="E1705" s="10"/>
      <c r="F1705" s="10"/>
      <c r="G1705" s="10"/>
      <c r="H1705" s="10"/>
      <c r="I1705" s="10"/>
      <c r="J1705" s="10"/>
      <c r="K1705" s="10"/>
      <c r="L1705" s="10"/>
      <c r="M1705" s="10"/>
      <c r="N1705" s="10"/>
      <c r="O1705" s="10"/>
      <c r="P1705" s="10"/>
      <c r="Q1705" s="10">
        <f t="shared" si="1"/>
        <v>0</v>
      </c>
      <c r="R1705" s="10"/>
      <c r="S1705" s="10"/>
      <c r="T1705" s="10"/>
    </row>
    <row r="1706" spans="1:20" ht="15.75" customHeight="1">
      <c r="A1706" s="10"/>
      <c r="B1706" s="12"/>
      <c r="C1706" s="10"/>
      <c r="D1706" s="10"/>
      <c r="E1706" s="10"/>
      <c r="F1706" s="10"/>
      <c r="G1706" s="10"/>
      <c r="H1706" s="10"/>
      <c r="I1706" s="10"/>
      <c r="J1706" s="10"/>
      <c r="K1706" s="10"/>
      <c r="L1706" s="10"/>
      <c r="M1706" s="10"/>
      <c r="N1706" s="10"/>
      <c r="O1706" s="10"/>
      <c r="P1706" s="10"/>
      <c r="Q1706" s="10">
        <f t="shared" si="1"/>
        <v>0</v>
      </c>
      <c r="R1706" s="10"/>
      <c r="S1706" s="10"/>
      <c r="T1706" s="10"/>
    </row>
    <row r="1707" spans="1:20" ht="15.75" customHeight="1">
      <c r="A1707" s="10"/>
      <c r="B1707" s="12"/>
      <c r="C1707" s="10"/>
      <c r="D1707" s="10"/>
      <c r="E1707" s="10"/>
      <c r="F1707" s="10"/>
      <c r="G1707" s="10"/>
      <c r="H1707" s="10"/>
      <c r="I1707" s="10"/>
      <c r="J1707" s="10"/>
      <c r="K1707" s="10"/>
      <c r="L1707" s="10"/>
      <c r="M1707" s="10"/>
      <c r="N1707" s="10"/>
      <c r="O1707" s="10"/>
      <c r="P1707" s="10"/>
      <c r="Q1707" s="10">
        <f t="shared" si="1"/>
        <v>0</v>
      </c>
      <c r="R1707" s="10"/>
      <c r="S1707" s="10"/>
      <c r="T1707" s="10"/>
    </row>
    <row r="1708" spans="1:20" ht="15.75" customHeight="1">
      <c r="A1708" s="10"/>
      <c r="B1708" s="12"/>
      <c r="C1708" s="10"/>
      <c r="D1708" s="10"/>
      <c r="E1708" s="10"/>
      <c r="F1708" s="10"/>
      <c r="G1708" s="10"/>
      <c r="H1708" s="10"/>
      <c r="I1708" s="10"/>
      <c r="J1708" s="10"/>
      <c r="K1708" s="10"/>
      <c r="L1708" s="10"/>
      <c r="M1708" s="10"/>
      <c r="N1708" s="10"/>
      <c r="O1708" s="10"/>
      <c r="P1708" s="10"/>
      <c r="Q1708" s="10">
        <f t="shared" si="1"/>
        <v>0</v>
      </c>
      <c r="R1708" s="10"/>
      <c r="S1708" s="10"/>
      <c r="T1708" s="10"/>
    </row>
    <row r="1709" spans="1:20" ht="15.75" customHeight="1">
      <c r="A1709" s="10"/>
      <c r="B1709" s="12"/>
      <c r="C1709" s="10"/>
      <c r="D1709" s="10"/>
      <c r="E1709" s="10"/>
      <c r="F1709" s="10"/>
      <c r="G1709" s="10"/>
      <c r="H1709" s="10"/>
      <c r="I1709" s="10"/>
      <c r="J1709" s="10"/>
      <c r="K1709" s="10"/>
      <c r="L1709" s="10"/>
      <c r="M1709" s="10"/>
      <c r="N1709" s="10"/>
      <c r="O1709" s="10"/>
      <c r="P1709" s="10"/>
      <c r="Q1709" s="10">
        <f t="shared" si="1"/>
        <v>0</v>
      </c>
      <c r="R1709" s="10"/>
      <c r="S1709" s="10"/>
      <c r="T1709" s="10"/>
    </row>
    <row r="1710" spans="1:20" ht="15.75" customHeight="1">
      <c r="A1710" s="10"/>
      <c r="B1710" s="12"/>
      <c r="C1710" s="10"/>
      <c r="D1710" s="10"/>
      <c r="E1710" s="10"/>
      <c r="F1710" s="10"/>
      <c r="G1710" s="10"/>
      <c r="H1710" s="10"/>
      <c r="I1710" s="10"/>
      <c r="J1710" s="10"/>
      <c r="K1710" s="10"/>
      <c r="L1710" s="10"/>
      <c r="M1710" s="10"/>
      <c r="N1710" s="10"/>
      <c r="O1710" s="10"/>
      <c r="P1710" s="10"/>
      <c r="Q1710" s="10">
        <f t="shared" si="1"/>
        <v>0</v>
      </c>
      <c r="R1710" s="10"/>
      <c r="S1710" s="10"/>
      <c r="T1710" s="10"/>
    </row>
    <row r="1711" spans="1:20" ht="15.75" customHeight="1">
      <c r="A1711" s="10"/>
      <c r="B1711" s="12"/>
      <c r="C1711" s="10"/>
      <c r="D1711" s="10"/>
      <c r="E1711" s="10"/>
      <c r="F1711" s="10"/>
      <c r="G1711" s="10"/>
      <c r="H1711" s="10"/>
      <c r="I1711" s="10"/>
      <c r="J1711" s="10"/>
      <c r="K1711" s="10"/>
      <c r="L1711" s="10"/>
      <c r="M1711" s="10"/>
      <c r="N1711" s="10"/>
      <c r="O1711" s="10"/>
      <c r="P1711" s="10"/>
      <c r="Q1711" s="10">
        <f t="shared" si="1"/>
        <v>0</v>
      </c>
      <c r="R1711" s="10"/>
      <c r="S1711" s="10"/>
      <c r="T1711" s="10"/>
    </row>
    <row r="1712" spans="1:20" ht="15.75" customHeight="1">
      <c r="A1712" s="10"/>
      <c r="B1712" s="12"/>
      <c r="C1712" s="10"/>
      <c r="D1712" s="10"/>
      <c r="E1712" s="10"/>
      <c r="F1712" s="10"/>
      <c r="G1712" s="10"/>
      <c r="H1712" s="10"/>
      <c r="I1712" s="10"/>
      <c r="J1712" s="10"/>
      <c r="K1712" s="10"/>
      <c r="L1712" s="10"/>
      <c r="M1712" s="10"/>
      <c r="N1712" s="10"/>
      <c r="O1712" s="10"/>
      <c r="P1712" s="10"/>
      <c r="Q1712" s="10">
        <f t="shared" si="1"/>
        <v>0</v>
      </c>
      <c r="R1712" s="10"/>
      <c r="S1712" s="10"/>
      <c r="T1712" s="10"/>
    </row>
    <row r="1713" spans="1:20" ht="15.75" customHeight="1">
      <c r="A1713" s="10"/>
      <c r="B1713" s="12"/>
      <c r="C1713" s="10"/>
      <c r="D1713" s="10"/>
      <c r="E1713" s="10"/>
      <c r="F1713" s="10"/>
      <c r="G1713" s="10"/>
      <c r="H1713" s="10"/>
      <c r="I1713" s="10"/>
      <c r="J1713" s="10"/>
      <c r="K1713" s="10"/>
      <c r="L1713" s="10"/>
      <c r="M1713" s="10"/>
      <c r="N1713" s="10"/>
      <c r="O1713" s="10"/>
      <c r="P1713" s="10"/>
      <c r="Q1713" s="10">
        <f t="shared" si="1"/>
        <v>0</v>
      </c>
      <c r="R1713" s="10"/>
      <c r="S1713" s="10"/>
      <c r="T1713" s="10"/>
    </row>
    <row r="1714" spans="1:20" ht="15.75" customHeight="1">
      <c r="A1714" s="10"/>
      <c r="B1714" s="12"/>
      <c r="C1714" s="10"/>
      <c r="D1714" s="10"/>
      <c r="E1714" s="10"/>
      <c r="F1714" s="10"/>
      <c r="G1714" s="10"/>
      <c r="H1714" s="10"/>
      <c r="I1714" s="10"/>
      <c r="J1714" s="10"/>
      <c r="K1714" s="10"/>
      <c r="L1714" s="10"/>
      <c r="M1714" s="10"/>
      <c r="N1714" s="10"/>
      <c r="O1714" s="10"/>
      <c r="P1714" s="10"/>
      <c r="Q1714" s="10">
        <f t="shared" si="1"/>
        <v>0</v>
      </c>
      <c r="R1714" s="10"/>
      <c r="S1714" s="10"/>
      <c r="T1714" s="10"/>
    </row>
    <row r="1715" spans="1:20" ht="15.75" customHeight="1">
      <c r="A1715" s="10"/>
      <c r="B1715" s="12"/>
      <c r="C1715" s="10"/>
      <c r="D1715" s="10"/>
      <c r="E1715" s="10"/>
      <c r="F1715" s="10"/>
      <c r="G1715" s="10"/>
      <c r="H1715" s="10"/>
      <c r="I1715" s="10"/>
      <c r="J1715" s="10"/>
      <c r="K1715" s="10"/>
      <c r="L1715" s="10"/>
      <c r="M1715" s="10"/>
      <c r="N1715" s="10"/>
      <c r="O1715" s="10"/>
      <c r="P1715" s="10"/>
      <c r="Q1715" s="10">
        <f t="shared" si="1"/>
        <v>0</v>
      </c>
      <c r="R1715" s="10"/>
      <c r="S1715" s="10"/>
      <c r="T1715" s="10"/>
    </row>
    <row r="1716" spans="1:20" ht="15.75" customHeight="1">
      <c r="A1716" s="10"/>
      <c r="B1716" s="12"/>
      <c r="C1716" s="10"/>
      <c r="D1716" s="10"/>
      <c r="E1716" s="10"/>
      <c r="F1716" s="10"/>
      <c r="G1716" s="10"/>
      <c r="H1716" s="10"/>
      <c r="I1716" s="10"/>
      <c r="J1716" s="10"/>
      <c r="K1716" s="10"/>
      <c r="L1716" s="10"/>
      <c r="M1716" s="10"/>
      <c r="N1716" s="10"/>
      <c r="O1716" s="10"/>
      <c r="P1716" s="10"/>
      <c r="Q1716" s="10">
        <f t="shared" si="1"/>
        <v>0</v>
      </c>
      <c r="R1716" s="10"/>
      <c r="S1716" s="10"/>
      <c r="T1716" s="10"/>
    </row>
    <row r="1717" spans="1:20" ht="15.75" customHeight="1">
      <c r="A1717" s="10"/>
      <c r="B1717" s="12"/>
      <c r="C1717" s="10"/>
      <c r="D1717" s="10"/>
      <c r="E1717" s="10"/>
      <c r="F1717" s="10"/>
      <c r="G1717" s="10"/>
      <c r="H1717" s="10"/>
      <c r="I1717" s="10"/>
      <c r="J1717" s="10"/>
      <c r="K1717" s="10"/>
      <c r="L1717" s="10"/>
      <c r="M1717" s="10"/>
      <c r="N1717" s="10"/>
      <c r="O1717" s="10"/>
      <c r="P1717" s="10"/>
      <c r="Q1717" s="10">
        <f t="shared" si="1"/>
        <v>0</v>
      </c>
      <c r="R1717" s="10"/>
      <c r="S1717" s="10"/>
      <c r="T1717" s="10"/>
    </row>
    <row r="1718" spans="1:20" ht="15.75" customHeight="1">
      <c r="A1718" s="10"/>
      <c r="B1718" s="12"/>
      <c r="C1718" s="10"/>
      <c r="D1718" s="10"/>
      <c r="E1718" s="10"/>
      <c r="F1718" s="10"/>
      <c r="G1718" s="10"/>
      <c r="H1718" s="10"/>
      <c r="I1718" s="10"/>
      <c r="J1718" s="10"/>
      <c r="K1718" s="10"/>
      <c r="L1718" s="10"/>
      <c r="M1718" s="10"/>
      <c r="N1718" s="10"/>
      <c r="O1718" s="10"/>
      <c r="P1718" s="10"/>
      <c r="Q1718" s="10">
        <f t="shared" si="1"/>
        <v>0</v>
      </c>
      <c r="R1718" s="10"/>
      <c r="S1718" s="10"/>
      <c r="T1718" s="10"/>
    </row>
    <row r="1719" spans="1:20" ht="15.75" customHeight="1">
      <c r="A1719" s="10"/>
      <c r="B1719" s="12"/>
      <c r="C1719" s="10"/>
      <c r="D1719" s="10"/>
      <c r="E1719" s="10"/>
      <c r="F1719" s="10"/>
      <c r="G1719" s="10"/>
      <c r="H1719" s="10"/>
      <c r="I1719" s="10"/>
      <c r="J1719" s="10"/>
      <c r="K1719" s="10"/>
      <c r="L1719" s="10"/>
      <c r="M1719" s="10"/>
      <c r="N1719" s="10"/>
      <c r="O1719" s="10"/>
      <c r="P1719" s="10"/>
      <c r="Q1719" s="10">
        <f t="shared" si="1"/>
        <v>0</v>
      </c>
      <c r="R1719" s="10"/>
      <c r="S1719" s="10"/>
      <c r="T1719" s="10"/>
    </row>
    <row r="1720" spans="1:20" ht="15.75" customHeight="1">
      <c r="A1720" s="10"/>
      <c r="B1720" s="12"/>
      <c r="C1720" s="10"/>
      <c r="D1720" s="10"/>
      <c r="E1720" s="10"/>
      <c r="F1720" s="10"/>
      <c r="G1720" s="10"/>
      <c r="H1720" s="10"/>
      <c r="I1720" s="10"/>
      <c r="J1720" s="10"/>
      <c r="K1720" s="10"/>
      <c r="L1720" s="10"/>
      <c r="M1720" s="10"/>
      <c r="N1720" s="10"/>
      <c r="O1720" s="10"/>
      <c r="P1720" s="10"/>
      <c r="Q1720" s="10">
        <f t="shared" si="1"/>
        <v>0</v>
      </c>
      <c r="R1720" s="10"/>
      <c r="S1720" s="10"/>
      <c r="T1720" s="10"/>
    </row>
    <row r="1721" spans="1:20" ht="15.75" customHeight="1">
      <c r="A1721" s="10"/>
      <c r="B1721" s="12"/>
      <c r="C1721" s="10"/>
      <c r="D1721" s="10"/>
      <c r="E1721" s="10"/>
      <c r="F1721" s="10"/>
      <c r="G1721" s="10"/>
      <c r="H1721" s="10"/>
      <c r="I1721" s="10"/>
      <c r="J1721" s="10"/>
      <c r="K1721" s="10"/>
      <c r="L1721" s="10"/>
      <c r="M1721" s="10"/>
      <c r="N1721" s="10"/>
      <c r="O1721" s="10"/>
      <c r="P1721" s="10"/>
      <c r="Q1721" s="10">
        <f t="shared" si="1"/>
        <v>0</v>
      </c>
      <c r="R1721" s="10"/>
      <c r="S1721" s="10"/>
      <c r="T1721" s="10"/>
    </row>
    <row r="1722" spans="1:20" ht="15.75" customHeight="1">
      <c r="A1722" s="10"/>
      <c r="B1722" s="12"/>
      <c r="C1722" s="10"/>
      <c r="D1722" s="10"/>
      <c r="E1722" s="10"/>
      <c r="F1722" s="10"/>
      <c r="G1722" s="10"/>
      <c r="H1722" s="10"/>
      <c r="I1722" s="10"/>
      <c r="J1722" s="10"/>
      <c r="K1722" s="10"/>
      <c r="L1722" s="10"/>
      <c r="M1722" s="10"/>
      <c r="N1722" s="10"/>
      <c r="O1722" s="10"/>
      <c r="P1722" s="10"/>
      <c r="Q1722" s="10">
        <f t="shared" si="1"/>
        <v>0</v>
      </c>
      <c r="R1722" s="10"/>
      <c r="S1722" s="10"/>
      <c r="T1722" s="10"/>
    </row>
    <row r="1723" spans="1:20" ht="15.75" customHeight="1">
      <c r="A1723" s="10"/>
      <c r="B1723" s="12"/>
      <c r="C1723" s="10"/>
      <c r="D1723" s="10"/>
      <c r="E1723" s="10"/>
      <c r="F1723" s="10"/>
      <c r="G1723" s="10"/>
      <c r="H1723" s="10"/>
      <c r="I1723" s="10"/>
      <c r="J1723" s="10"/>
      <c r="K1723" s="10"/>
      <c r="L1723" s="10"/>
      <c r="M1723" s="10"/>
      <c r="N1723" s="10"/>
      <c r="O1723" s="10"/>
      <c r="P1723" s="10"/>
      <c r="Q1723" s="10">
        <f t="shared" si="1"/>
        <v>0</v>
      </c>
      <c r="R1723" s="10"/>
      <c r="S1723" s="10"/>
      <c r="T1723" s="10"/>
    </row>
    <row r="1724" spans="1:20" ht="15.75" customHeight="1">
      <c r="A1724" s="10"/>
      <c r="B1724" s="12"/>
      <c r="C1724" s="10"/>
      <c r="D1724" s="10"/>
      <c r="E1724" s="10"/>
      <c r="F1724" s="10"/>
      <c r="G1724" s="10"/>
      <c r="H1724" s="10"/>
      <c r="I1724" s="10"/>
      <c r="J1724" s="10"/>
      <c r="K1724" s="10"/>
      <c r="L1724" s="10"/>
      <c r="M1724" s="10"/>
      <c r="N1724" s="10"/>
      <c r="O1724" s="10"/>
      <c r="P1724" s="10"/>
      <c r="Q1724" s="10">
        <f t="shared" si="1"/>
        <v>0</v>
      </c>
      <c r="R1724" s="10"/>
      <c r="S1724" s="10"/>
      <c r="T1724" s="10"/>
    </row>
    <row r="1725" spans="1:20" ht="15.75" customHeight="1">
      <c r="A1725" s="10"/>
      <c r="B1725" s="12"/>
      <c r="C1725" s="10"/>
      <c r="D1725" s="10"/>
      <c r="E1725" s="10"/>
      <c r="F1725" s="10"/>
      <c r="G1725" s="10"/>
      <c r="H1725" s="10"/>
      <c r="I1725" s="10"/>
      <c r="J1725" s="10"/>
      <c r="K1725" s="10"/>
      <c r="L1725" s="10"/>
      <c r="M1725" s="10"/>
      <c r="N1725" s="10"/>
      <c r="O1725" s="10"/>
      <c r="P1725" s="10"/>
      <c r="Q1725" s="10">
        <f t="shared" si="1"/>
        <v>0</v>
      </c>
      <c r="R1725" s="10"/>
      <c r="S1725" s="10"/>
      <c r="T1725" s="10"/>
    </row>
    <row r="1726" spans="1:20" ht="15.75" customHeight="1">
      <c r="A1726" s="10"/>
      <c r="B1726" s="12"/>
      <c r="C1726" s="10"/>
      <c r="D1726" s="10"/>
      <c r="E1726" s="10"/>
      <c r="F1726" s="10"/>
      <c r="G1726" s="10"/>
      <c r="H1726" s="10"/>
      <c r="I1726" s="10"/>
      <c r="J1726" s="10"/>
      <c r="K1726" s="10"/>
      <c r="L1726" s="10"/>
      <c r="M1726" s="10"/>
      <c r="N1726" s="10"/>
      <c r="O1726" s="10"/>
      <c r="P1726" s="10"/>
      <c r="Q1726" s="10">
        <f t="shared" si="1"/>
        <v>0</v>
      </c>
      <c r="R1726" s="10"/>
      <c r="S1726" s="10"/>
      <c r="T1726" s="10"/>
    </row>
    <row r="1727" spans="1:20" ht="15.75" customHeight="1">
      <c r="A1727" s="10"/>
      <c r="B1727" s="12"/>
      <c r="C1727" s="10"/>
      <c r="D1727" s="10"/>
      <c r="E1727" s="10"/>
      <c r="F1727" s="10"/>
      <c r="G1727" s="10"/>
      <c r="H1727" s="10"/>
      <c r="I1727" s="10"/>
      <c r="J1727" s="10"/>
      <c r="K1727" s="10"/>
      <c r="L1727" s="10"/>
      <c r="M1727" s="10"/>
      <c r="N1727" s="10"/>
      <c r="O1727" s="10"/>
      <c r="P1727" s="10"/>
      <c r="Q1727" s="10">
        <f t="shared" si="1"/>
        <v>0</v>
      </c>
      <c r="R1727" s="10"/>
      <c r="S1727" s="10"/>
      <c r="T1727" s="10"/>
    </row>
    <row r="1728" spans="1:20" ht="15.75" customHeight="1">
      <c r="A1728" s="10"/>
      <c r="B1728" s="12"/>
      <c r="C1728" s="10"/>
      <c r="D1728" s="10"/>
      <c r="E1728" s="10"/>
      <c r="F1728" s="10"/>
      <c r="G1728" s="10"/>
      <c r="H1728" s="10"/>
      <c r="I1728" s="10"/>
      <c r="J1728" s="10"/>
      <c r="K1728" s="10"/>
      <c r="L1728" s="10"/>
      <c r="M1728" s="10"/>
      <c r="N1728" s="10"/>
      <c r="O1728" s="10"/>
      <c r="P1728" s="10"/>
      <c r="Q1728" s="10">
        <f t="shared" si="1"/>
        <v>0</v>
      </c>
      <c r="R1728" s="10"/>
      <c r="S1728" s="10"/>
      <c r="T1728" s="10"/>
    </row>
    <row r="1729" spans="1:20" ht="15.75" customHeight="1">
      <c r="A1729" s="10"/>
      <c r="B1729" s="12"/>
      <c r="C1729" s="10"/>
      <c r="D1729" s="10"/>
      <c r="E1729" s="10"/>
      <c r="F1729" s="10"/>
      <c r="G1729" s="10"/>
      <c r="H1729" s="10"/>
      <c r="I1729" s="10"/>
      <c r="J1729" s="10"/>
      <c r="K1729" s="10"/>
      <c r="L1729" s="10"/>
      <c r="M1729" s="10"/>
      <c r="N1729" s="10"/>
      <c r="O1729" s="10"/>
      <c r="P1729" s="10"/>
      <c r="Q1729" s="10">
        <f t="shared" si="1"/>
        <v>0</v>
      </c>
      <c r="R1729" s="10"/>
      <c r="S1729" s="10"/>
      <c r="T1729" s="10"/>
    </row>
    <row r="1730" spans="1:20" ht="15.75" customHeight="1">
      <c r="A1730" s="10"/>
      <c r="B1730" s="12"/>
      <c r="C1730" s="10"/>
      <c r="D1730" s="10"/>
      <c r="E1730" s="10"/>
      <c r="F1730" s="10"/>
      <c r="G1730" s="10"/>
      <c r="H1730" s="10"/>
      <c r="I1730" s="10"/>
      <c r="J1730" s="10"/>
      <c r="K1730" s="10"/>
      <c r="L1730" s="10"/>
      <c r="M1730" s="10"/>
      <c r="N1730" s="10"/>
      <c r="O1730" s="10"/>
      <c r="P1730" s="10"/>
      <c r="Q1730" s="10">
        <f t="shared" si="1"/>
        <v>0</v>
      </c>
      <c r="R1730" s="10"/>
      <c r="S1730" s="10"/>
      <c r="T1730" s="10"/>
    </row>
    <row r="1731" spans="1:20" ht="15.75" customHeight="1">
      <c r="A1731" s="10"/>
      <c r="B1731" s="12"/>
      <c r="C1731" s="10"/>
      <c r="D1731" s="10"/>
      <c r="E1731" s="10"/>
      <c r="F1731" s="10"/>
      <c r="G1731" s="10"/>
      <c r="H1731" s="10"/>
      <c r="I1731" s="10"/>
      <c r="J1731" s="10"/>
      <c r="K1731" s="10"/>
      <c r="L1731" s="10"/>
      <c r="M1731" s="10"/>
      <c r="N1731" s="10"/>
      <c r="O1731" s="10"/>
      <c r="P1731" s="10"/>
      <c r="Q1731" s="10">
        <f t="shared" si="1"/>
        <v>0</v>
      </c>
      <c r="R1731" s="10"/>
      <c r="S1731" s="10"/>
      <c r="T1731" s="10"/>
    </row>
    <row r="1732" spans="1:20" ht="15.75" customHeight="1">
      <c r="A1732" s="10"/>
      <c r="B1732" s="12"/>
      <c r="C1732" s="10"/>
      <c r="D1732" s="10"/>
      <c r="E1732" s="10"/>
      <c r="F1732" s="10"/>
      <c r="G1732" s="10"/>
      <c r="H1732" s="10"/>
      <c r="I1732" s="10"/>
      <c r="J1732" s="10"/>
      <c r="K1732" s="10"/>
      <c r="L1732" s="10"/>
      <c r="M1732" s="10"/>
      <c r="N1732" s="10"/>
      <c r="O1732" s="10"/>
      <c r="P1732" s="10"/>
      <c r="Q1732" s="10">
        <f t="shared" si="1"/>
        <v>0</v>
      </c>
      <c r="R1732" s="10"/>
      <c r="S1732" s="10"/>
      <c r="T1732" s="10"/>
    </row>
    <row r="1733" spans="1:20" ht="15.75" customHeight="1">
      <c r="A1733" s="10"/>
      <c r="B1733" s="12"/>
      <c r="C1733" s="10"/>
      <c r="D1733" s="10"/>
      <c r="E1733" s="10"/>
      <c r="F1733" s="10"/>
      <c r="G1733" s="10"/>
      <c r="H1733" s="10"/>
      <c r="I1733" s="10"/>
      <c r="J1733" s="10"/>
      <c r="K1733" s="10"/>
      <c r="L1733" s="10"/>
      <c r="M1733" s="10"/>
      <c r="N1733" s="10"/>
      <c r="O1733" s="10"/>
      <c r="P1733" s="10"/>
      <c r="Q1733" s="10">
        <f t="shared" si="1"/>
        <v>0</v>
      </c>
      <c r="R1733" s="10"/>
      <c r="S1733" s="10"/>
      <c r="T1733" s="10"/>
    </row>
    <row r="1734" spans="1:20" ht="15.75" customHeight="1">
      <c r="A1734" s="10"/>
      <c r="B1734" s="12"/>
      <c r="C1734" s="10"/>
      <c r="D1734" s="10"/>
      <c r="E1734" s="10"/>
      <c r="F1734" s="10"/>
      <c r="G1734" s="10"/>
      <c r="H1734" s="10"/>
      <c r="I1734" s="10"/>
      <c r="J1734" s="10"/>
      <c r="K1734" s="10"/>
      <c r="L1734" s="10"/>
      <c r="M1734" s="10"/>
      <c r="N1734" s="10"/>
      <c r="O1734" s="10"/>
      <c r="P1734" s="10"/>
      <c r="Q1734" s="10">
        <f t="shared" si="1"/>
        <v>0</v>
      </c>
      <c r="R1734" s="10"/>
      <c r="S1734" s="10"/>
      <c r="T1734" s="10"/>
    </row>
    <row r="1735" spans="1:20" ht="15.75" customHeight="1">
      <c r="A1735" s="10"/>
      <c r="B1735" s="12"/>
      <c r="C1735" s="10"/>
      <c r="D1735" s="10"/>
      <c r="E1735" s="10"/>
      <c r="F1735" s="10"/>
      <c r="G1735" s="10"/>
      <c r="H1735" s="10"/>
      <c r="I1735" s="10"/>
      <c r="J1735" s="10"/>
      <c r="K1735" s="10"/>
      <c r="L1735" s="10"/>
      <c r="M1735" s="10"/>
      <c r="N1735" s="10"/>
      <c r="O1735" s="10"/>
      <c r="P1735" s="10"/>
      <c r="Q1735" s="10">
        <f t="shared" si="1"/>
        <v>0</v>
      </c>
      <c r="R1735" s="10"/>
      <c r="S1735" s="10"/>
      <c r="T1735" s="10"/>
    </row>
    <row r="1736" spans="1:20" ht="15.75" customHeight="1">
      <c r="A1736" s="10"/>
      <c r="B1736" s="12"/>
      <c r="C1736" s="10"/>
      <c r="D1736" s="10"/>
      <c r="E1736" s="10"/>
      <c r="F1736" s="10"/>
      <c r="G1736" s="10"/>
      <c r="H1736" s="10"/>
      <c r="I1736" s="10"/>
      <c r="J1736" s="10"/>
      <c r="K1736" s="10"/>
      <c r="L1736" s="10"/>
      <c r="M1736" s="10"/>
      <c r="N1736" s="10"/>
      <c r="O1736" s="10"/>
      <c r="P1736" s="10"/>
      <c r="Q1736" s="10">
        <f t="shared" si="1"/>
        <v>0</v>
      </c>
      <c r="R1736" s="10"/>
      <c r="S1736" s="10"/>
      <c r="T1736" s="10"/>
    </row>
    <row r="1737" spans="1:20" ht="15.75" customHeight="1">
      <c r="A1737" s="10"/>
      <c r="B1737" s="12"/>
      <c r="C1737" s="10"/>
      <c r="D1737" s="10"/>
      <c r="E1737" s="10"/>
      <c r="F1737" s="10"/>
      <c r="G1737" s="10"/>
      <c r="H1737" s="10"/>
      <c r="I1737" s="10"/>
      <c r="J1737" s="10"/>
      <c r="K1737" s="10"/>
      <c r="L1737" s="10"/>
      <c r="M1737" s="10"/>
      <c r="N1737" s="10"/>
      <c r="O1737" s="10"/>
      <c r="P1737" s="10"/>
      <c r="Q1737" s="10">
        <f t="shared" si="1"/>
        <v>0</v>
      </c>
      <c r="R1737" s="10"/>
      <c r="S1737" s="10"/>
      <c r="T1737" s="10"/>
    </row>
    <row r="1738" spans="1:20" ht="15.75" customHeight="1">
      <c r="A1738" s="10"/>
      <c r="B1738" s="12"/>
      <c r="C1738" s="10"/>
      <c r="D1738" s="10"/>
      <c r="E1738" s="10"/>
      <c r="F1738" s="10"/>
      <c r="G1738" s="10"/>
      <c r="H1738" s="10"/>
      <c r="I1738" s="10"/>
      <c r="J1738" s="10"/>
      <c r="K1738" s="10"/>
      <c r="L1738" s="10"/>
      <c r="M1738" s="10"/>
      <c r="N1738" s="10"/>
      <c r="O1738" s="10"/>
      <c r="P1738" s="10"/>
      <c r="Q1738" s="10">
        <f t="shared" si="1"/>
        <v>0</v>
      </c>
      <c r="R1738" s="10"/>
      <c r="S1738" s="10"/>
      <c r="T1738" s="10"/>
    </row>
    <row r="1739" spans="1:20" ht="15.75" customHeight="1">
      <c r="A1739" s="10"/>
      <c r="B1739" s="12"/>
      <c r="C1739" s="10"/>
      <c r="D1739" s="10"/>
      <c r="E1739" s="10"/>
      <c r="F1739" s="10"/>
      <c r="G1739" s="10"/>
      <c r="H1739" s="10"/>
      <c r="I1739" s="10"/>
      <c r="J1739" s="10"/>
      <c r="K1739" s="10"/>
      <c r="L1739" s="10"/>
      <c r="M1739" s="10"/>
      <c r="N1739" s="10"/>
      <c r="O1739" s="10"/>
      <c r="P1739" s="10"/>
      <c r="Q1739" s="10">
        <f t="shared" si="1"/>
        <v>0</v>
      </c>
      <c r="R1739" s="10"/>
      <c r="S1739" s="10"/>
      <c r="T1739" s="10"/>
    </row>
    <row r="1740" spans="1:20" ht="15.75" customHeight="1">
      <c r="A1740" s="10"/>
      <c r="B1740" s="12"/>
      <c r="C1740" s="10"/>
      <c r="D1740" s="10"/>
      <c r="E1740" s="10"/>
      <c r="F1740" s="10"/>
      <c r="G1740" s="10"/>
      <c r="H1740" s="10"/>
      <c r="I1740" s="10"/>
      <c r="J1740" s="10"/>
      <c r="K1740" s="10"/>
      <c r="L1740" s="10"/>
      <c r="M1740" s="10"/>
      <c r="N1740" s="10"/>
      <c r="O1740" s="10"/>
      <c r="P1740" s="10"/>
      <c r="Q1740" s="10">
        <f t="shared" si="1"/>
        <v>0</v>
      </c>
      <c r="R1740" s="10"/>
      <c r="S1740" s="10"/>
      <c r="T1740" s="10"/>
    </row>
    <row r="1741" spans="1:20" ht="15.75" customHeight="1">
      <c r="A1741" s="10"/>
      <c r="B1741" s="12"/>
      <c r="C1741" s="10"/>
      <c r="D1741" s="10"/>
      <c r="E1741" s="10"/>
      <c r="F1741" s="10"/>
      <c r="G1741" s="10"/>
      <c r="H1741" s="10"/>
      <c r="I1741" s="10"/>
      <c r="J1741" s="10"/>
      <c r="K1741" s="10"/>
      <c r="L1741" s="10"/>
      <c r="M1741" s="10"/>
      <c r="N1741" s="10"/>
      <c r="O1741" s="10"/>
      <c r="P1741" s="10"/>
      <c r="Q1741" s="10">
        <f t="shared" si="1"/>
        <v>0</v>
      </c>
      <c r="R1741" s="10"/>
      <c r="S1741" s="10"/>
      <c r="T1741" s="10"/>
    </row>
    <row r="1742" spans="1:20" ht="15.75" customHeight="1">
      <c r="A1742" s="10"/>
      <c r="B1742" s="12"/>
      <c r="C1742" s="10"/>
      <c r="D1742" s="10"/>
      <c r="E1742" s="10"/>
      <c r="F1742" s="10"/>
      <c r="G1742" s="10"/>
      <c r="H1742" s="10"/>
      <c r="I1742" s="10"/>
      <c r="J1742" s="10"/>
      <c r="K1742" s="10"/>
      <c r="L1742" s="10"/>
      <c r="M1742" s="10"/>
      <c r="N1742" s="10"/>
      <c r="O1742" s="10"/>
      <c r="P1742" s="10"/>
      <c r="Q1742" s="10">
        <f t="shared" si="1"/>
        <v>0</v>
      </c>
      <c r="R1742" s="10"/>
      <c r="S1742" s="10"/>
      <c r="T1742" s="10"/>
    </row>
    <row r="1743" spans="1:20" ht="15.75" customHeight="1">
      <c r="A1743" s="10"/>
      <c r="B1743" s="12"/>
      <c r="C1743" s="10"/>
      <c r="D1743" s="10"/>
      <c r="E1743" s="10"/>
      <c r="F1743" s="10"/>
      <c r="G1743" s="10"/>
      <c r="H1743" s="10"/>
      <c r="I1743" s="10"/>
      <c r="J1743" s="10"/>
      <c r="K1743" s="10"/>
      <c r="L1743" s="10"/>
      <c r="M1743" s="10"/>
      <c r="N1743" s="10"/>
      <c r="O1743" s="10"/>
      <c r="P1743" s="10"/>
      <c r="Q1743" s="10">
        <f t="shared" si="1"/>
        <v>0</v>
      </c>
      <c r="R1743" s="10"/>
      <c r="S1743" s="10"/>
      <c r="T1743" s="10"/>
    </row>
    <row r="1744" spans="1:20" ht="15.75" customHeight="1">
      <c r="A1744" s="10"/>
      <c r="B1744" s="12"/>
      <c r="C1744" s="10"/>
      <c r="D1744" s="10"/>
      <c r="E1744" s="10"/>
      <c r="F1744" s="10"/>
      <c r="G1744" s="10"/>
      <c r="H1744" s="10"/>
      <c r="I1744" s="10"/>
      <c r="J1744" s="10"/>
      <c r="K1744" s="10"/>
      <c r="L1744" s="10"/>
      <c r="M1744" s="10"/>
      <c r="N1744" s="10"/>
      <c r="O1744" s="10"/>
      <c r="P1744" s="10"/>
      <c r="Q1744" s="10">
        <f t="shared" si="1"/>
        <v>0</v>
      </c>
      <c r="R1744" s="10"/>
      <c r="S1744" s="10"/>
      <c r="T1744" s="10"/>
    </row>
    <row r="1745" spans="1:20" ht="15.75" customHeight="1">
      <c r="A1745" s="10"/>
      <c r="B1745" s="12"/>
      <c r="C1745" s="10"/>
      <c r="D1745" s="10"/>
      <c r="E1745" s="10"/>
      <c r="F1745" s="10"/>
      <c r="G1745" s="10"/>
      <c r="H1745" s="10"/>
      <c r="I1745" s="10"/>
      <c r="J1745" s="10"/>
      <c r="K1745" s="10"/>
      <c r="L1745" s="10"/>
      <c r="M1745" s="10"/>
      <c r="N1745" s="10"/>
      <c r="O1745" s="10"/>
      <c r="P1745" s="10"/>
      <c r="Q1745" s="10">
        <f t="shared" si="1"/>
        <v>0</v>
      </c>
      <c r="R1745" s="10"/>
      <c r="S1745" s="10"/>
      <c r="T1745" s="10"/>
    </row>
    <row r="1746" spans="1:20" ht="15.75" customHeight="1">
      <c r="A1746" s="10"/>
      <c r="B1746" s="12"/>
      <c r="C1746" s="10"/>
      <c r="D1746" s="10"/>
      <c r="E1746" s="10"/>
      <c r="F1746" s="10"/>
      <c r="G1746" s="10"/>
      <c r="H1746" s="10"/>
      <c r="I1746" s="10"/>
      <c r="J1746" s="10"/>
      <c r="K1746" s="10"/>
      <c r="L1746" s="10"/>
      <c r="M1746" s="10"/>
      <c r="N1746" s="10"/>
      <c r="O1746" s="10"/>
      <c r="P1746" s="10"/>
      <c r="Q1746" s="10">
        <f t="shared" si="1"/>
        <v>0</v>
      </c>
      <c r="R1746" s="10"/>
      <c r="S1746" s="10"/>
      <c r="T1746" s="10"/>
    </row>
    <row r="1747" spans="1:20" ht="15.75" customHeight="1">
      <c r="A1747" s="10"/>
      <c r="B1747" s="12"/>
      <c r="C1747" s="10"/>
      <c r="D1747" s="10"/>
      <c r="E1747" s="10"/>
      <c r="F1747" s="10"/>
      <c r="G1747" s="10"/>
      <c r="H1747" s="10"/>
      <c r="I1747" s="10"/>
      <c r="J1747" s="10"/>
      <c r="K1747" s="10"/>
      <c r="L1747" s="10"/>
      <c r="M1747" s="10"/>
      <c r="N1747" s="10"/>
      <c r="O1747" s="10"/>
      <c r="P1747" s="10"/>
      <c r="Q1747" s="10">
        <f t="shared" si="1"/>
        <v>0</v>
      </c>
      <c r="R1747" s="10"/>
      <c r="S1747" s="10"/>
      <c r="T1747" s="10"/>
    </row>
    <row r="1748" spans="1:20" ht="15.75" customHeight="1">
      <c r="A1748" s="10"/>
      <c r="B1748" s="12"/>
      <c r="C1748" s="10"/>
      <c r="D1748" s="10"/>
      <c r="E1748" s="10"/>
      <c r="F1748" s="10"/>
      <c r="G1748" s="10"/>
      <c r="H1748" s="10"/>
      <c r="I1748" s="10"/>
      <c r="J1748" s="10"/>
      <c r="K1748" s="10"/>
      <c r="L1748" s="10"/>
      <c r="M1748" s="10"/>
      <c r="N1748" s="10"/>
      <c r="O1748" s="10"/>
      <c r="P1748" s="10"/>
      <c r="Q1748" s="10">
        <f t="shared" si="1"/>
        <v>0</v>
      </c>
      <c r="R1748" s="10"/>
      <c r="S1748" s="10"/>
      <c r="T1748" s="10"/>
    </row>
    <row r="1749" spans="1:20" ht="15.75" customHeight="1">
      <c r="A1749" s="10"/>
      <c r="B1749" s="12"/>
      <c r="C1749" s="10"/>
      <c r="D1749" s="10"/>
      <c r="E1749" s="10"/>
      <c r="F1749" s="10"/>
      <c r="G1749" s="10"/>
      <c r="H1749" s="10"/>
      <c r="I1749" s="10"/>
      <c r="J1749" s="10"/>
      <c r="K1749" s="10"/>
      <c r="L1749" s="10"/>
      <c r="M1749" s="10"/>
      <c r="N1749" s="10"/>
      <c r="O1749" s="10"/>
      <c r="P1749" s="10"/>
      <c r="Q1749" s="10">
        <f t="shared" si="1"/>
        <v>0</v>
      </c>
      <c r="R1749" s="10"/>
      <c r="S1749" s="10"/>
      <c r="T1749" s="10"/>
    </row>
    <row r="1750" spans="1:20" ht="15.75" customHeight="1">
      <c r="A1750" s="10"/>
      <c r="B1750" s="12"/>
      <c r="C1750" s="10"/>
      <c r="D1750" s="10"/>
      <c r="E1750" s="10"/>
      <c r="F1750" s="10"/>
      <c r="G1750" s="10"/>
      <c r="H1750" s="10"/>
      <c r="I1750" s="10"/>
      <c r="J1750" s="10"/>
      <c r="K1750" s="10"/>
      <c r="L1750" s="10"/>
      <c r="M1750" s="10"/>
      <c r="N1750" s="10"/>
      <c r="O1750" s="10"/>
      <c r="P1750" s="10"/>
      <c r="Q1750" s="10">
        <f t="shared" si="1"/>
        <v>0</v>
      </c>
      <c r="R1750" s="10"/>
      <c r="S1750" s="10"/>
      <c r="T1750" s="10"/>
    </row>
    <row r="1751" spans="1:20" ht="15.75" customHeight="1">
      <c r="A1751" s="10"/>
      <c r="B1751" s="12"/>
      <c r="C1751" s="10"/>
      <c r="D1751" s="10"/>
      <c r="E1751" s="10"/>
      <c r="F1751" s="10"/>
      <c r="G1751" s="10"/>
      <c r="H1751" s="10"/>
      <c r="I1751" s="10"/>
      <c r="J1751" s="10"/>
      <c r="K1751" s="10"/>
      <c r="L1751" s="10"/>
      <c r="M1751" s="10"/>
      <c r="N1751" s="10"/>
      <c r="O1751" s="10"/>
      <c r="P1751" s="10"/>
      <c r="Q1751" s="10">
        <f t="shared" si="1"/>
        <v>0</v>
      </c>
      <c r="R1751" s="10"/>
      <c r="S1751" s="10"/>
      <c r="T1751" s="10"/>
    </row>
    <row r="1752" spans="1:20" ht="15.75" customHeight="1">
      <c r="A1752" s="10"/>
      <c r="B1752" s="12"/>
      <c r="C1752" s="10"/>
      <c r="D1752" s="10"/>
      <c r="E1752" s="10"/>
      <c r="F1752" s="10"/>
      <c r="G1752" s="10"/>
      <c r="H1752" s="10"/>
      <c r="I1752" s="10"/>
      <c r="J1752" s="10"/>
      <c r="K1752" s="10"/>
      <c r="L1752" s="10"/>
      <c r="M1752" s="10"/>
      <c r="N1752" s="10"/>
      <c r="O1752" s="10"/>
      <c r="P1752" s="10"/>
      <c r="Q1752" s="10">
        <f t="shared" si="1"/>
        <v>0</v>
      </c>
      <c r="R1752" s="10"/>
      <c r="S1752" s="10"/>
      <c r="T1752" s="10"/>
    </row>
    <row r="1753" spans="1:20" ht="15.75" customHeight="1">
      <c r="A1753" s="10"/>
      <c r="B1753" s="12"/>
      <c r="C1753" s="10"/>
      <c r="D1753" s="10"/>
      <c r="E1753" s="10"/>
      <c r="F1753" s="10"/>
      <c r="G1753" s="10"/>
      <c r="H1753" s="10"/>
      <c r="I1753" s="10"/>
      <c r="J1753" s="10"/>
      <c r="K1753" s="10"/>
      <c r="L1753" s="10"/>
      <c r="M1753" s="10"/>
      <c r="N1753" s="10"/>
      <c r="O1753" s="10"/>
      <c r="P1753" s="10"/>
      <c r="Q1753" s="10">
        <f t="shared" si="1"/>
        <v>0</v>
      </c>
      <c r="R1753" s="10"/>
      <c r="S1753" s="10"/>
      <c r="T1753" s="10"/>
    </row>
    <row r="1754" spans="1:20" ht="15.75" customHeight="1">
      <c r="A1754" s="10"/>
      <c r="B1754" s="12"/>
      <c r="C1754" s="10"/>
      <c r="D1754" s="10"/>
      <c r="E1754" s="10"/>
      <c r="F1754" s="10"/>
      <c r="G1754" s="10"/>
      <c r="H1754" s="10"/>
      <c r="I1754" s="10"/>
      <c r="J1754" s="10"/>
      <c r="K1754" s="10"/>
      <c r="L1754" s="10"/>
      <c r="M1754" s="10"/>
      <c r="N1754" s="10"/>
      <c r="O1754" s="10"/>
      <c r="P1754" s="10"/>
      <c r="Q1754" s="10">
        <f t="shared" si="1"/>
        <v>0</v>
      </c>
      <c r="R1754" s="10"/>
      <c r="S1754" s="10"/>
      <c r="T1754" s="10"/>
    </row>
    <row r="1755" spans="1:20" ht="15.75" customHeight="1">
      <c r="A1755" s="10"/>
      <c r="B1755" s="12"/>
      <c r="C1755" s="10"/>
      <c r="D1755" s="10"/>
      <c r="E1755" s="10"/>
      <c r="F1755" s="10"/>
      <c r="G1755" s="10"/>
      <c r="H1755" s="10"/>
      <c r="I1755" s="10"/>
      <c r="J1755" s="10"/>
      <c r="K1755" s="10"/>
      <c r="L1755" s="10"/>
      <c r="M1755" s="10"/>
      <c r="N1755" s="10"/>
      <c r="O1755" s="10"/>
      <c r="P1755" s="10"/>
      <c r="Q1755" s="10">
        <f t="shared" si="1"/>
        <v>0</v>
      </c>
      <c r="R1755" s="10"/>
      <c r="S1755" s="10"/>
      <c r="T1755" s="10"/>
    </row>
    <row r="1756" spans="1:20" ht="15.75" customHeight="1">
      <c r="A1756" s="10"/>
      <c r="B1756" s="12"/>
      <c r="C1756" s="10"/>
      <c r="D1756" s="10"/>
      <c r="E1756" s="10"/>
      <c r="F1756" s="10"/>
      <c r="G1756" s="10"/>
      <c r="H1756" s="10"/>
      <c r="I1756" s="10"/>
      <c r="J1756" s="10"/>
      <c r="K1756" s="10"/>
      <c r="L1756" s="10"/>
      <c r="M1756" s="10"/>
      <c r="N1756" s="10"/>
      <c r="O1756" s="10"/>
      <c r="P1756" s="10"/>
      <c r="Q1756" s="10">
        <f t="shared" si="1"/>
        <v>0</v>
      </c>
      <c r="R1756" s="10"/>
      <c r="S1756" s="10"/>
      <c r="T1756" s="10"/>
    </row>
    <row r="1757" spans="1:20" ht="15.75" customHeight="1">
      <c r="A1757" s="10"/>
      <c r="B1757" s="12"/>
      <c r="C1757" s="10"/>
      <c r="D1757" s="10"/>
      <c r="E1757" s="10"/>
      <c r="F1757" s="10"/>
      <c r="G1757" s="10"/>
      <c r="H1757" s="10"/>
      <c r="I1757" s="10"/>
      <c r="J1757" s="10"/>
      <c r="K1757" s="10"/>
      <c r="L1757" s="10"/>
      <c r="M1757" s="10"/>
      <c r="N1757" s="10"/>
      <c r="O1757" s="10"/>
      <c r="P1757" s="10"/>
      <c r="Q1757" s="10">
        <f t="shared" si="1"/>
        <v>0</v>
      </c>
      <c r="R1757" s="10"/>
      <c r="S1757" s="10"/>
      <c r="T1757" s="10"/>
    </row>
    <row r="1758" spans="1:20" ht="15.75" customHeight="1">
      <c r="A1758" s="10"/>
      <c r="B1758" s="12"/>
      <c r="C1758" s="10"/>
      <c r="D1758" s="10"/>
      <c r="E1758" s="10"/>
      <c r="F1758" s="10"/>
      <c r="G1758" s="10"/>
      <c r="H1758" s="10"/>
      <c r="I1758" s="10"/>
      <c r="J1758" s="10"/>
      <c r="K1758" s="10"/>
      <c r="L1758" s="10"/>
      <c r="M1758" s="10"/>
      <c r="N1758" s="10"/>
      <c r="O1758" s="10"/>
      <c r="P1758" s="10"/>
      <c r="Q1758" s="10">
        <f t="shared" si="1"/>
        <v>0</v>
      </c>
      <c r="R1758" s="10"/>
      <c r="S1758" s="10"/>
      <c r="T1758" s="10"/>
    </row>
    <row r="1759" spans="1:20" ht="15.75" customHeight="1">
      <c r="A1759" s="10"/>
      <c r="B1759" s="12"/>
      <c r="C1759" s="10"/>
      <c r="D1759" s="10"/>
      <c r="E1759" s="10"/>
      <c r="F1759" s="10"/>
      <c r="G1759" s="10"/>
      <c r="H1759" s="10"/>
      <c r="I1759" s="10"/>
      <c r="J1759" s="10"/>
      <c r="K1759" s="10"/>
      <c r="L1759" s="10"/>
      <c r="M1759" s="10"/>
      <c r="N1759" s="10"/>
      <c r="O1759" s="10"/>
      <c r="P1759" s="10"/>
      <c r="Q1759" s="10">
        <f t="shared" si="1"/>
        <v>0</v>
      </c>
      <c r="R1759" s="10"/>
      <c r="S1759" s="10"/>
      <c r="T1759" s="10"/>
    </row>
    <row r="1760" spans="1:20" ht="15.75" customHeight="1">
      <c r="A1760" s="10"/>
      <c r="B1760" s="12"/>
      <c r="C1760" s="10"/>
      <c r="D1760" s="10"/>
      <c r="E1760" s="10"/>
      <c r="F1760" s="10"/>
      <c r="G1760" s="10"/>
      <c r="H1760" s="10"/>
      <c r="I1760" s="10"/>
      <c r="J1760" s="10"/>
      <c r="K1760" s="10"/>
      <c r="L1760" s="10"/>
      <c r="M1760" s="10"/>
      <c r="N1760" s="10"/>
      <c r="O1760" s="10"/>
      <c r="P1760" s="10"/>
      <c r="Q1760" s="10">
        <f t="shared" si="1"/>
        <v>0</v>
      </c>
      <c r="R1760" s="10"/>
      <c r="S1760" s="10"/>
      <c r="T1760" s="10"/>
    </row>
    <row r="1761" spans="1:20" ht="15.75" customHeight="1">
      <c r="A1761" s="10"/>
      <c r="B1761" s="12"/>
      <c r="C1761" s="10"/>
      <c r="D1761" s="10"/>
      <c r="E1761" s="10"/>
      <c r="F1761" s="10"/>
      <c r="G1761" s="10"/>
      <c r="H1761" s="10"/>
      <c r="I1761" s="10"/>
      <c r="J1761" s="10"/>
      <c r="K1761" s="10"/>
      <c r="L1761" s="10"/>
      <c r="M1761" s="10"/>
      <c r="N1761" s="10"/>
      <c r="O1761" s="10"/>
      <c r="P1761" s="10"/>
      <c r="Q1761" s="10">
        <f t="shared" si="1"/>
        <v>0</v>
      </c>
      <c r="R1761" s="10"/>
      <c r="S1761" s="10"/>
      <c r="T1761" s="10"/>
    </row>
    <row r="1762" spans="1:20" ht="15.75" customHeight="1">
      <c r="A1762" s="10"/>
      <c r="B1762" s="12"/>
      <c r="C1762" s="10"/>
      <c r="D1762" s="10"/>
      <c r="E1762" s="10"/>
      <c r="F1762" s="10"/>
      <c r="G1762" s="10"/>
      <c r="H1762" s="10"/>
      <c r="I1762" s="10"/>
      <c r="J1762" s="10"/>
      <c r="K1762" s="10"/>
      <c r="L1762" s="10"/>
      <c r="M1762" s="10"/>
      <c r="N1762" s="10"/>
      <c r="O1762" s="10"/>
      <c r="P1762" s="10"/>
      <c r="Q1762" s="10">
        <f t="shared" si="1"/>
        <v>0</v>
      </c>
      <c r="R1762" s="10"/>
      <c r="S1762" s="10"/>
      <c r="T1762" s="10"/>
    </row>
    <row r="1763" spans="1:20" ht="15.75" customHeight="1">
      <c r="A1763" s="10"/>
      <c r="B1763" s="12"/>
      <c r="C1763" s="10"/>
      <c r="D1763" s="10"/>
      <c r="E1763" s="10"/>
      <c r="F1763" s="10"/>
      <c r="G1763" s="10"/>
      <c r="H1763" s="10"/>
      <c r="I1763" s="10"/>
      <c r="J1763" s="10"/>
      <c r="K1763" s="10"/>
      <c r="L1763" s="10"/>
      <c r="M1763" s="10"/>
      <c r="N1763" s="10"/>
      <c r="O1763" s="10"/>
      <c r="P1763" s="10"/>
      <c r="Q1763" s="10">
        <f t="shared" si="1"/>
        <v>0</v>
      </c>
      <c r="R1763" s="10"/>
      <c r="S1763" s="10"/>
      <c r="T1763" s="10"/>
    </row>
    <row r="1764" spans="1:20" ht="15.75" customHeight="1">
      <c r="A1764" s="10"/>
      <c r="B1764" s="12"/>
      <c r="C1764" s="10"/>
      <c r="D1764" s="10"/>
      <c r="E1764" s="10"/>
      <c r="F1764" s="10"/>
      <c r="G1764" s="10"/>
      <c r="H1764" s="10"/>
      <c r="I1764" s="10"/>
      <c r="J1764" s="10"/>
      <c r="K1764" s="10"/>
      <c r="L1764" s="10"/>
      <c r="M1764" s="10"/>
      <c r="N1764" s="10"/>
      <c r="O1764" s="10"/>
      <c r="P1764" s="10"/>
      <c r="Q1764" s="10">
        <f t="shared" si="1"/>
        <v>0</v>
      </c>
      <c r="R1764" s="10"/>
      <c r="S1764" s="10"/>
      <c r="T1764" s="10"/>
    </row>
    <row r="1765" spans="1:20" ht="15.75" customHeight="1">
      <c r="A1765" s="10"/>
      <c r="B1765" s="12"/>
      <c r="C1765" s="10"/>
      <c r="D1765" s="10"/>
      <c r="E1765" s="10"/>
      <c r="F1765" s="10"/>
      <c r="G1765" s="10"/>
      <c r="H1765" s="10"/>
      <c r="I1765" s="10"/>
      <c r="J1765" s="10"/>
      <c r="K1765" s="10"/>
      <c r="L1765" s="10"/>
      <c r="M1765" s="10"/>
      <c r="N1765" s="10"/>
      <c r="O1765" s="10"/>
      <c r="P1765" s="10"/>
      <c r="Q1765" s="10">
        <f t="shared" si="1"/>
        <v>0</v>
      </c>
      <c r="R1765" s="10"/>
      <c r="S1765" s="10"/>
      <c r="T1765" s="10"/>
    </row>
    <row r="1766" spans="1:20" ht="15.75" customHeight="1">
      <c r="A1766" s="10"/>
      <c r="B1766" s="12"/>
      <c r="C1766" s="10"/>
      <c r="D1766" s="10"/>
      <c r="E1766" s="10"/>
      <c r="F1766" s="10"/>
      <c r="G1766" s="10"/>
      <c r="H1766" s="10"/>
      <c r="I1766" s="10"/>
      <c r="J1766" s="10"/>
      <c r="K1766" s="10"/>
      <c r="L1766" s="10"/>
      <c r="M1766" s="10"/>
      <c r="N1766" s="10"/>
      <c r="O1766" s="10"/>
      <c r="P1766" s="10"/>
      <c r="Q1766" s="10">
        <f t="shared" si="1"/>
        <v>0</v>
      </c>
      <c r="R1766" s="10"/>
      <c r="S1766" s="10"/>
      <c r="T1766" s="10"/>
    </row>
    <row r="1767" spans="1:20" ht="15.75" customHeight="1">
      <c r="A1767" s="10"/>
      <c r="B1767" s="12"/>
      <c r="C1767" s="10"/>
      <c r="D1767" s="10"/>
      <c r="E1767" s="10"/>
      <c r="F1767" s="10"/>
      <c r="G1767" s="10"/>
      <c r="H1767" s="10"/>
      <c r="I1767" s="10"/>
      <c r="J1767" s="10"/>
      <c r="K1767" s="10"/>
      <c r="L1767" s="10"/>
      <c r="M1767" s="10"/>
      <c r="N1767" s="10"/>
      <c r="O1767" s="10"/>
      <c r="P1767" s="10"/>
      <c r="Q1767" s="10">
        <f t="shared" si="1"/>
        <v>0</v>
      </c>
      <c r="R1767" s="10"/>
      <c r="S1767" s="10"/>
      <c r="T1767" s="10"/>
    </row>
    <row r="1768" spans="1:20" ht="15.75" customHeight="1">
      <c r="A1768" s="10"/>
      <c r="B1768" s="12"/>
      <c r="C1768" s="10"/>
      <c r="D1768" s="10"/>
      <c r="E1768" s="10"/>
      <c r="F1768" s="10"/>
      <c r="G1768" s="10"/>
      <c r="H1768" s="10"/>
      <c r="I1768" s="10"/>
      <c r="J1768" s="10"/>
      <c r="K1768" s="10"/>
      <c r="L1768" s="10"/>
      <c r="M1768" s="10"/>
      <c r="N1768" s="10"/>
      <c r="O1768" s="10"/>
      <c r="P1768" s="10"/>
      <c r="Q1768" s="10">
        <f t="shared" si="1"/>
        <v>0</v>
      </c>
      <c r="R1768" s="10"/>
      <c r="S1768" s="10"/>
      <c r="T1768" s="10"/>
    </row>
    <row r="1769" spans="1:20" ht="15.75" customHeight="1">
      <c r="A1769" s="10"/>
      <c r="B1769" s="12"/>
      <c r="C1769" s="10"/>
      <c r="D1769" s="10"/>
      <c r="E1769" s="10"/>
      <c r="F1769" s="10"/>
      <c r="G1769" s="10"/>
      <c r="H1769" s="10"/>
      <c r="I1769" s="10"/>
      <c r="J1769" s="10"/>
      <c r="K1769" s="10"/>
      <c r="L1769" s="10"/>
      <c r="M1769" s="10"/>
      <c r="N1769" s="10"/>
      <c r="O1769" s="10"/>
      <c r="P1769" s="10"/>
      <c r="Q1769" s="10">
        <f t="shared" si="1"/>
        <v>0</v>
      </c>
      <c r="R1769" s="10"/>
      <c r="S1769" s="10"/>
      <c r="T1769" s="10"/>
    </row>
    <row r="1770" spans="1:20" ht="15.75" customHeight="1">
      <c r="A1770" s="10"/>
      <c r="B1770" s="12"/>
      <c r="C1770" s="10"/>
      <c r="D1770" s="10"/>
      <c r="E1770" s="10"/>
      <c r="F1770" s="10"/>
      <c r="G1770" s="10"/>
      <c r="H1770" s="10"/>
      <c r="I1770" s="10"/>
      <c r="J1770" s="10"/>
      <c r="K1770" s="10"/>
      <c r="L1770" s="10"/>
      <c r="M1770" s="10"/>
      <c r="N1770" s="10"/>
      <c r="O1770" s="10"/>
      <c r="P1770" s="10"/>
      <c r="Q1770" s="10">
        <f t="shared" si="1"/>
        <v>0</v>
      </c>
      <c r="R1770" s="10"/>
      <c r="S1770" s="10"/>
      <c r="T1770" s="10"/>
    </row>
    <row r="1771" spans="1:20" ht="15.75" customHeight="1">
      <c r="A1771" s="10"/>
      <c r="B1771" s="12"/>
      <c r="C1771" s="10"/>
      <c r="D1771" s="10"/>
      <c r="E1771" s="10"/>
      <c r="F1771" s="10"/>
      <c r="G1771" s="10"/>
      <c r="H1771" s="10"/>
      <c r="I1771" s="10"/>
      <c r="J1771" s="10"/>
      <c r="K1771" s="10"/>
      <c r="L1771" s="10"/>
      <c r="M1771" s="10"/>
      <c r="N1771" s="10"/>
      <c r="O1771" s="10"/>
      <c r="P1771" s="10"/>
      <c r="Q1771" s="10">
        <f t="shared" si="1"/>
        <v>0</v>
      </c>
      <c r="R1771" s="10"/>
      <c r="S1771" s="10"/>
      <c r="T1771" s="10"/>
    </row>
    <row r="1772" spans="1:20" ht="15.75" customHeight="1">
      <c r="A1772" s="10"/>
      <c r="B1772" s="12"/>
      <c r="C1772" s="10"/>
      <c r="D1772" s="10"/>
      <c r="E1772" s="10"/>
      <c r="F1772" s="10"/>
      <c r="G1772" s="10"/>
      <c r="H1772" s="10"/>
      <c r="I1772" s="10"/>
      <c r="J1772" s="10"/>
      <c r="K1772" s="10"/>
      <c r="L1772" s="10"/>
      <c r="M1772" s="10"/>
      <c r="N1772" s="10"/>
      <c r="O1772" s="10"/>
      <c r="P1772" s="10"/>
      <c r="Q1772" s="10">
        <f t="shared" si="1"/>
        <v>0</v>
      </c>
      <c r="R1772" s="10"/>
      <c r="S1772" s="10"/>
      <c r="T1772" s="10"/>
    </row>
    <row r="1773" spans="1:20" ht="15.75" customHeight="1">
      <c r="A1773" s="10"/>
      <c r="B1773" s="12"/>
      <c r="C1773" s="10"/>
      <c r="D1773" s="10"/>
      <c r="E1773" s="10"/>
      <c r="F1773" s="10"/>
      <c r="G1773" s="10"/>
      <c r="H1773" s="10"/>
      <c r="I1773" s="10"/>
      <c r="J1773" s="10"/>
      <c r="K1773" s="10"/>
      <c r="L1773" s="10"/>
      <c r="M1773" s="10"/>
      <c r="N1773" s="10"/>
      <c r="O1773" s="10"/>
      <c r="P1773" s="10"/>
      <c r="Q1773" s="10">
        <f t="shared" si="1"/>
        <v>0</v>
      </c>
      <c r="R1773" s="10"/>
      <c r="S1773" s="10"/>
      <c r="T1773" s="10"/>
    </row>
    <row r="1774" spans="1:20" ht="15.75" customHeight="1">
      <c r="A1774" s="10"/>
      <c r="B1774" s="12"/>
      <c r="C1774" s="10"/>
      <c r="D1774" s="10"/>
      <c r="E1774" s="10"/>
      <c r="F1774" s="10"/>
      <c r="G1774" s="10"/>
      <c r="H1774" s="10"/>
      <c r="I1774" s="10"/>
      <c r="J1774" s="10"/>
      <c r="K1774" s="10"/>
      <c r="L1774" s="10"/>
      <c r="M1774" s="10"/>
      <c r="N1774" s="10"/>
      <c r="O1774" s="10"/>
      <c r="P1774" s="10"/>
      <c r="Q1774" s="10">
        <f t="shared" si="1"/>
        <v>0</v>
      </c>
      <c r="R1774" s="10"/>
      <c r="S1774" s="10"/>
      <c r="T1774" s="10"/>
    </row>
    <row r="1775" spans="1:20" ht="15.75" customHeight="1">
      <c r="A1775" s="10"/>
      <c r="B1775" s="12"/>
      <c r="C1775" s="10"/>
      <c r="D1775" s="10"/>
      <c r="E1775" s="10"/>
      <c r="F1775" s="10"/>
      <c r="G1775" s="10"/>
      <c r="H1775" s="10"/>
      <c r="I1775" s="10"/>
      <c r="J1775" s="10"/>
      <c r="K1775" s="10"/>
      <c r="L1775" s="10"/>
      <c r="M1775" s="10"/>
      <c r="N1775" s="10"/>
      <c r="O1775" s="10"/>
      <c r="P1775" s="10"/>
      <c r="Q1775" s="10">
        <f t="shared" si="1"/>
        <v>0</v>
      </c>
      <c r="R1775" s="10"/>
      <c r="S1775" s="10"/>
      <c r="T1775" s="10"/>
    </row>
    <row r="1776" spans="1:20" ht="15.75" customHeight="1">
      <c r="A1776" s="10"/>
      <c r="B1776" s="12"/>
      <c r="C1776" s="10"/>
      <c r="D1776" s="10"/>
      <c r="E1776" s="10"/>
      <c r="F1776" s="10"/>
      <c r="G1776" s="10"/>
      <c r="H1776" s="10"/>
      <c r="I1776" s="10"/>
      <c r="J1776" s="10"/>
      <c r="K1776" s="10"/>
      <c r="L1776" s="10"/>
      <c r="M1776" s="10"/>
      <c r="N1776" s="10"/>
      <c r="O1776" s="10"/>
      <c r="P1776" s="10"/>
      <c r="Q1776" s="10">
        <f t="shared" si="1"/>
        <v>0</v>
      </c>
      <c r="R1776" s="10"/>
      <c r="S1776" s="10"/>
      <c r="T1776" s="10"/>
    </row>
    <row r="1777" spans="1:20" ht="15.75" customHeight="1">
      <c r="A1777" s="10"/>
      <c r="B1777" s="12"/>
      <c r="C1777" s="10"/>
      <c r="D1777" s="10"/>
      <c r="E1777" s="10"/>
      <c r="F1777" s="10"/>
      <c r="G1777" s="10"/>
      <c r="H1777" s="10"/>
      <c r="I1777" s="10"/>
      <c r="J1777" s="10"/>
      <c r="K1777" s="10"/>
      <c r="L1777" s="10"/>
      <c r="M1777" s="10"/>
      <c r="N1777" s="10"/>
      <c r="O1777" s="10"/>
      <c r="P1777" s="10"/>
      <c r="Q1777" s="10">
        <f t="shared" si="1"/>
        <v>0</v>
      </c>
      <c r="R1777" s="10"/>
      <c r="S1777" s="10"/>
      <c r="T1777" s="10"/>
    </row>
    <row r="1778" spans="1:20" ht="15.75" customHeight="1">
      <c r="A1778" s="10"/>
      <c r="B1778" s="12"/>
      <c r="C1778" s="10"/>
      <c r="D1778" s="10"/>
      <c r="E1778" s="10"/>
      <c r="F1778" s="10"/>
      <c r="G1778" s="10"/>
      <c r="H1778" s="10"/>
      <c r="I1778" s="10"/>
      <c r="J1778" s="10"/>
      <c r="K1778" s="10"/>
      <c r="L1778" s="10"/>
      <c r="M1778" s="10"/>
      <c r="N1778" s="10"/>
      <c r="O1778" s="10"/>
      <c r="P1778" s="10"/>
      <c r="Q1778" s="10">
        <f t="shared" si="1"/>
        <v>0</v>
      </c>
      <c r="R1778" s="10"/>
      <c r="S1778" s="10"/>
      <c r="T1778" s="10"/>
    </row>
    <row r="1779" spans="1:20" ht="15.75" customHeight="1">
      <c r="A1779" s="10"/>
      <c r="B1779" s="12"/>
      <c r="C1779" s="10"/>
      <c r="D1779" s="10"/>
      <c r="E1779" s="10"/>
      <c r="F1779" s="10"/>
      <c r="G1779" s="10"/>
      <c r="H1779" s="10"/>
      <c r="I1779" s="10"/>
      <c r="J1779" s="10"/>
      <c r="K1779" s="10"/>
      <c r="L1779" s="10"/>
      <c r="M1779" s="10"/>
      <c r="N1779" s="10"/>
      <c r="O1779" s="10"/>
      <c r="P1779" s="10"/>
      <c r="Q1779" s="10">
        <f t="shared" si="1"/>
        <v>0</v>
      </c>
      <c r="R1779" s="10"/>
      <c r="S1779" s="10"/>
      <c r="T1779" s="10"/>
    </row>
    <row r="1780" spans="1:20" ht="15.75" customHeight="1">
      <c r="A1780" s="10"/>
      <c r="B1780" s="12"/>
      <c r="C1780" s="10"/>
      <c r="D1780" s="10"/>
      <c r="E1780" s="10"/>
      <c r="F1780" s="10"/>
      <c r="G1780" s="10"/>
      <c r="H1780" s="10"/>
      <c r="I1780" s="10"/>
      <c r="J1780" s="10"/>
      <c r="K1780" s="10"/>
      <c r="L1780" s="10"/>
      <c r="M1780" s="10"/>
      <c r="N1780" s="10"/>
      <c r="O1780" s="10"/>
      <c r="P1780" s="10"/>
      <c r="Q1780" s="10">
        <f t="shared" si="1"/>
        <v>0</v>
      </c>
      <c r="R1780" s="10"/>
      <c r="S1780" s="10"/>
      <c r="T1780" s="10"/>
    </row>
    <row r="1781" spans="1:20" ht="15.75" customHeight="1">
      <c r="A1781" s="10"/>
      <c r="B1781" s="12"/>
      <c r="C1781" s="10"/>
      <c r="D1781" s="10"/>
      <c r="E1781" s="10"/>
      <c r="F1781" s="10"/>
      <c r="G1781" s="10"/>
      <c r="H1781" s="10"/>
      <c r="I1781" s="10"/>
      <c r="J1781" s="10"/>
      <c r="K1781" s="10"/>
      <c r="L1781" s="10"/>
      <c r="M1781" s="10"/>
      <c r="N1781" s="10"/>
      <c r="O1781" s="10"/>
      <c r="P1781" s="10"/>
      <c r="Q1781" s="10">
        <f t="shared" si="1"/>
        <v>0</v>
      </c>
      <c r="R1781" s="10"/>
      <c r="S1781" s="10"/>
      <c r="T1781" s="10"/>
    </row>
    <row r="1782" spans="1:20" ht="15.75" customHeight="1">
      <c r="A1782" s="10"/>
      <c r="B1782" s="12"/>
      <c r="C1782" s="10"/>
      <c r="D1782" s="10"/>
      <c r="E1782" s="10"/>
      <c r="F1782" s="10"/>
      <c r="G1782" s="10"/>
      <c r="H1782" s="10"/>
      <c r="I1782" s="10"/>
      <c r="J1782" s="10"/>
      <c r="K1782" s="10"/>
      <c r="L1782" s="10"/>
      <c r="M1782" s="10"/>
      <c r="N1782" s="10"/>
      <c r="O1782" s="10"/>
      <c r="P1782" s="10"/>
      <c r="Q1782" s="10">
        <f t="shared" si="1"/>
        <v>0</v>
      </c>
      <c r="R1782" s="10"/>
      <c r="S1782" s="10"/>
      <c r="T1782" s="10"/>
    </row>
    <row r="1783" spans="1:20" ht="15.75" customHeight="1">
      <c r="A1783" s="10"/>
      <c r="B1783" s="12"/>
      <c r="C1783" s="10"/>
      <c r="D1783" s="10"/>
      <c r="E1783" s="10"/>
      <c r="F1783" s="10"/>
      <c r="G1783" s="10"/>
      <c r="H1783" s="10"/>
      <c r="I1783" s="10"/>
      <c r="J1783" s="10"/>
      <c r="K1783" s="10"/>
      <c r="L1783" s="10"/>
      <c r="M1783" s="10"/>
      <c r="N1783" s="10"/>
      <c r="O1783" s="10"/>
      <c r="P1783" s="10"/>
      <c r="Q1783" s="10">
        <f t="shared" si="1"/>
        <v>0</v>
      </c>
      <c r="R1783" s="10"/>
      <c r="S1783" s="10"/>
      <c r="T1783" s="10"/>
    </row>
    <row r="1784" spans="1:20" ht="15.75" customHeight="1">
      <c r="A1784" s="10"/>
      <c r="B1784" s="12"/>
      <c r="C1784" s="10"/>
      <c r="D1784" s="10"/>
      <c r="E1784" s="10"/>
      <c r="F1784" s="10"/>
      <c r="G1784" s="10"/>
      <c r="H1784" s="10"/>
      <c r="I1784" s="10"/>
      <c r="J1784" s="10"/>
      <c r="K1784" s="10"/>
      <c r="L1784" s="10"/>
      <c r="M1784" s="10"/>
      <c r="N1784" s="10"/>
      <c r="O1784" s="10"/>
      <c r="P1784" s="10"/>
      <c r="Q1784" s="10">
        <f t="shared" si="1"/>
        <v>0</v>
      </c>
      <c r="R1784" s="10"/>
      <c r="S1784" s="10"/>
      <c r="T1784" s="10"/>
    </row>
    <row r="1785" spans="1:20" ht="15.75" customHeight="1">
      <c r="A1785" s="10"/>
      <c r="B1785" s="12"/>
      <c r="C1785" s="10"/>
      <c r="D1785" s="10"/>
      <c r="E1785" s="10"/>
      <c r="F1785" s="10"/>
      <c r="G1785" s="10"/>
      <c r="H1785" s="10"/>
      <c r="I1785" s="10"/>
      <c r="J1785" s="10"/>
      <c r="K1785" s="10"/>
      <c r="L1785" s="10"/>
      <c r="M1785" s="10"/>
      <c r="N1785" s="10"/>
      <c r="O1785" s="10"/>
      <c r="P1785" s="10"/>
      <c r="Q1785" s="10">
        <f t="shared" si="1"/>
        <v>0</v>
      </c>
      <c r="R1785" s="10"/>
      <c r="S1785" s="10"/>
      <c r="T1785" s="10"/>
    </row>
    <row r="1786" spans="1:20" ht="15.75" customHeight="1">
      <c r="A1786" s="10"/>
      <c r="B1786" s="12"/>
      <c r="C1786" s="10"/>
      <c r="D1786" s="10"/>
      <c r="E1786" s="10"/>
      <c r="F1786" s="10"/>
      <c r="G1786" s="10"/>
      <c r="H1786" s="10"/>
      <c r="I1786" s="10"/>
      <c r="J1786" s="10"/>
      <c r="K1786" s="10"/>
      <c r="L1786" s="10"/>
      <c r="M1786" s="10"/>
      <c r="N1786" s="10"/>
      <c r="O1786" s="10"/>
      <c r="P1786" s="10"/>
      <c r="Q1786" s="10">
        <f t="shared" si="1"/>
        <v>0</v>
      </c>
      <c r="R1786" s="10"/>
      <c r="S1786" s="10"/>
      <c r="T1786" s="10"/>
    </row>
    <row r="1787" spans="1:20" ht="15.75" customHeight="1">
      <c r="A1787" s="10"/>
      <c r="B1787" s="12"/>
      <c r="C1787" s="10"/>
      <c r="D1787" s="10"/>
      <c r="E1787" s="10"/>
      <c r="F1787" s="10"/>
      <c r="G1787" s="10"/>
      <c r="H1787" s="10"/>
      <c r="I1787" s="10"/>
      <c r="J1787" s="10"/>
      <c r="K1787" s="10"/>
      <c r="L1787" s="10"/>
      <c r="M1787" s="10"/>
      <c r="N1787" s="10"/>
      <c r="O1787" s="10"/>
      <c r="P1787" s="10"/>
      <c r="Q1787" s="10">
        <f t="shared" si="1"/>
        <v>0</v>
      </c>
      <c r="R1787" s="10"/>
      <c r="S1787" s="10"/>
      <c r="T1787" s="10"/>
    </row>
    <row r="1788" spans="1:20" ht="15.75" customHeight="1">
      <c r="A1788" s="10"/>
      <c r="B1788" s="12"/>
      <c r="C1788" s="10"/>
      <c r="D1788" s="10"/>
      <c r="E1788" s="10"/>
      <c r="F1788" s="10"/>
      <c r="G1788" s="10"/>
      <c r="H1788" s="10"/>
      <c r="I1788" s="10"/>
      <c r="J1788" s="10"/>
      <c r="K1788" s="10"/>
      <c r="L1788" s="10"/>
      <c r="M1788" s="10"/>
      <c r="N1788" s="10"/>
      <c r="O1788" s="10"/>
      <c r="P1788" s="10"/>
      <c r="Q1788" s="10">
        <f t="shared" si="1"/>
        <v>0</v>
      </c>
      <c r="R1788" s="10"/>
      <c r="S1788" s="10"/>
      <c r="T1788" s="10"/>
    </row>
    <row r="1789" spans="1:20" ht="15.75" customHeight="1">
      <c r="A1789" s="10"/>
      <c r="B1789" s="12"/>
      <c r="C1789" s="10"/>
      <c r="D1789" s="10"/>
      <c r="E1789" s="10"/>
      <c r="F1789" s="10"/>
      <c r="G1789" s="10"/>
      <c r="H1789" s="10"/>
      <c r="I1789" s="10"/>
      <c r="J1789" s="10"/>
      <c r="K1789" s="10"/>
      <c r="L1789" s="10"/>
      <c r="M1789" s="10"/>
      <c r="N1789" s="10"/>
      <c r="O1789" s="10"/>
      <c r="P1789" s="10"/>
      <c r="Q1789" s="10">
        <f t="shared" si="1"/>
        <v>0</v>
      </c>
      <c r="R1789" s="10"/>
      <c r="S1789" s="10"/>
      <c r="T1789" s="10"/>
    </row>
    <row r="1790" spans="1:20" ht="15.75" customHeight="1">
      <c r="A1790" s="10"/>
      <c r="B1790" s="12"/>
      <c r="C1790" s="10"/>
      <c r="D1790" s="10"/>
      <c r="E1790" s="10"/>
      <c r="F1790" s="10"/>
      <c r="G1790" s="10"/>
      <c r="H1790" s="10"/>
      <c r="I1790" s="10"/>
      <c r="J1790" s="10"/>
      <c r="K1790" s="10"/>
      <c r="L1790" s="10"/>
      <c r="M1790" s="10"/>
      <c r="N1790" s="10"/>
      <c r="O1790" s="10"/>
      <c r="P1790" s="10"/>
      <c r="Q1790" s="10">
        <f t="shared" si="1"/>
        <v>0</v>
      </c>
      <c r="R1790" s="10"/>
      <c r="S1790" s="10"/>
      <c r="T1790" s="10"/>
    </row>
    <row r="1791" spans="1:20" ht="15.75" customHeight="1">
      <c r="A1791" s="10"/>
      <c r="B1791" s="12"/>
      <c r="C1791" s="10"/>
      <c r="D1791" s="10"/>
      <c r="E1791" s="10"/>
      <c r="F1791" s="10"/>
      <c r="G1791" s="10"/>
      <c r="H1791" s="10"/>
      <c r="I1791" s="10"/>
      <c r="J1791" s="10"/>
      <c r="K1791" s="10"/>
      <c r="L1791" s="10"/>
      <c r="M1791" s="10"/>
      <c r="N1791" s="10"/>
      <c r="O1791" s="10"/>
      <c r="P1791" s="10"/>
      <c r="Q1791" s="10">
        <f t="shared" si="1"/>
        <v>0</v>
      </c>
      <c r="R1791" s="10"/>
      <c r="S1791" s="10"/>
      <c r="T1791" s="10"/>
    </row>
    <row r="1792" spans="1:20" ht="15.75" customHeight="1">
      <c r="A1792" s="10"/>
      <c r="B1792" s="12"/>
      <c r="C1792" s="10"/>
      <c r="D1792" s="10"/>
      <c r="E1792" s="10"/>
      <c r="F1792" s="10"/>
      <c r="G1792" s="10"/>
      <c r="H1792" s="10"/>
      <c r="I1792" s="10"/>
      <c r="J1792" s="10"/>
      <c r="K1792" s="10"/>
      <c r="L1792" s="10"/>
      <c r="M1792" s="10"/>
      <c r="N1792" s="10"/>
      <c r="O1792" s="10"/>
      <c r="P1792" s="10"/>
      <c r="Q1792" s="10">
        <f t="shared" si="1"/>
        <v>0</v>
      </c>
      <c r="R1792" s="10"/>
      <c r="S1792" s="10"/>
      <c r="T1792" s="10"/>
    </row>
    <row r="1793" spans="1:20" ht="15.75" customHeight="1">
      <c r="A1793" s="10"/>
      <c r="B1793" s="12"/>
      <c r="C1793" s="10"/>
      <c r="D1793" s="10"/>
      <c r="E1793" s="10"/>
      <c r="F1793" s="10"/>
      <c r="G1793" s="10"/>
      <c r="H1793" s="10"/>
      <c r="I1793" s="10"/>
      <c r="J1793" s="10"/>
      <c r="K1793" s="10"/>
      <c r="L1793" s="10"/>
      <c r="M1793" s="10"/>
      <c r="N1793" s="10"/>
      <c r="O1793" s="10"/>
      <c r="P1793" s="10"/>
      <c r="Q1793" s="10">
        <f t="shared" si="1"/>
        <v>0</v>
      </c>
      <c r="R1793" s="10"/>
      <c r="S1793" s="10"/>
      <c r="T1793" s="10"/>
    </row>
    <row r="1794" spans="1:20" ht="15.75" customHeight="1">
      <c r="A1794" s="10"/>
      <c r="B1794" s="12"/>
      <c r="C1794" s="10"/>
      <c r="D1794" s="10"/>
      <c r="E1794" s="10"/>
      <c r="F1794" s="10"/>
      <c r="G1794" s="10"/>
      <c r="H1794" s="10"/>
      <c r="I1794" s="10"/>
      <c r="J1794" s="10"/>
      <c r="K1794" s="10"/>
      <c r="L1794" s="10"/>
      <c r="M1794" s="10"/>
      <c r="N1794" s="10"/>
      <c r="O1794" s="10"/>
      <c r="P1794" s="10"/>
      <c r="Q1794" s="10">
        <f t="shared" si="1"/>
        <v>0</v>
      </c>
      <c r="R1794" s="10"/>
      <c r="S1794" s="10"/>
      <c r="T1794" s="10"/>
    </row>
    <row r="1795" spans="1:20" ht="15.75" customHeight="1">
      <c r="A1795" s="10"/>
      <c r="B1795" s="12"/>
      <c r="C1795" s="10"/>
      <c r="D1795" s="10"/>
      <c r="E1795" s="10"/>
      <c r="F1795" s="10"/>
      <c r="G1795" s="10"/>
      <c r="H1795" s="10"/>
      <c r="I1795" s="10"/>
      <c r="J1795" s="10"/>
      <c r="K1795" s="10"/>
      <c r="L1795" s="10"/>
      <c r="M1795" s="10"/>
      <c r="N1795" s="10"/>
      <c r="O1795" s="10"/>
      <c r="P1795" s="10"/>
      <c r="Q1795" s="10">
        <f t="shared" si="1"/>
        <v>0</v>
      </c>
      <c r="R1795" s="10"/>
      <c r="S1795" s="10"/>
      <c r="T1795" s="10"/>
    </row>
    <row r="1796" spans="1:20" ht="15.75" customHeight="1">
      <c r="A1796" s="10"/>
      <c r="B1796" s="12"/>
      <c r="C1796" s="10"/>
      <c r="D1796" s="10"/>
      <c r="E1796" s="10"/>
      <c r="F1796" s="10"/>
      <c r="G1796" s="10"/>
      <c r="H1796" s="10"/>
      <c r="I1796" s="10"/>
      <c r="J1796" s="10"/>
      <c r="K1796" s="10"/>
      <c r="L1796" s="10"/>
      <c r="M1796" s="10"/>
      <c r="N1796" s="10"/>
      <c r="O1796" s="10"/>
      <c r="P1796" s="10"/>
      <c r="Q1796" s="10">
        <f t="shared" si="1"/>
        <v>0</v>
      </c>
      <c r="R1796" s="10"/>
      <c r="S1796" s="10"/>
      <c r="T1796" s="10"/>
    </row>
    <row r="1797" spans="1:20" ht="15.75" customHeight="1">
      <c r="A1797" s="10"/>
      <c r="B1797" s="12"/>
      <c r="C1797" s="10"/>
      <c r="D1797" s="10"/>
      <c r="E1797" s="10"/>
      <c r="F1797" s="10"/>
      <c r="G1797" s="10"/>
      <c r="H1797" s="10"/>
      <c r="I1797" s="10"/>
      <c r="J1797" s="10"/>
      <c r="K1797" s="10"/>
      <c r="L1797" s="10"/>
      <c r="M1797" s="10"/>
      <c r="N1797" s="10"/>
      <c r="O1797" s="10"/>
      <c r="P1797" s="10"/>
      <c r="Q1797" s="10">
        <f t="shared" si="1"/>
        <v>0</v>
      </c>
      <c r="R1797" s="10"/>
      <c r="S1797" s="10"/>
      <c r="T1797" s="10"/>
    </row>
    <row r="1798" spans="1:20" ht="15.75" customHeight="1">
      <c r="A1798" s="10"/>
      <c r="B1798" s="12"/>
      <c r="C1798" s="10"/>
      <c r="D1798" s="10"/>
      <c r="E1798" s="10"/>
      <c r="F1798" s="10"/>
      <c r="G1798" s="10"/>
      <c r="H1798" s="10"/>
      <c r="I1798" s="10"/>
      <c r="J1798" s="10"/>
      <c r="K1798" s="10"/>
      <c r="L1798" s="10"/>
      <c r="M1798" s="10"/>
      <c r="N1798" s="10"/>
      <c r="O1798" s="10"/>
      <c r="P1798" s="10"/>
      <c r="Q1798" s="10">
        <f t="shared" si="1"/>
        <v>0</v>
      </c>
      <c r="R1798" s="10"/>
      <c r="S1798" s="10"/>
      <c r="T1798" s="10"/>
    </row>
    <row r="1799" spans="1:20" ht="15.75" customHeight="1">
      <c r="A1799" s="10"/>
      <c r="B1799" s="12"/>
      <c r="C1799" s="10"/>
      <c r="D1799" s="10"/>
      <c r="E1799" s="10"/>
      <c r="F1799" s="10"/>
      <c r="G1799" s="10"/>
      <c r="H1799" s="10"/>
      <c r="I1799" s="10"/>
      <c r="J1799" s="10"/>
      <c r="K1799" s="10"/>
      <c r="L1799" s="10"/>
      <c r="M1799" s="10"/>
      <c r="N1799" s="10"/>
      <c r="O1799" s="10"/>
      <c r="P1799" s="10"/>
      <c r="Q1799" s="10">
        <f t="shared" si="1"/>
        <v>0</v>
      </c>
      <c r="R1799" s="10"/>
      <c r="S1799" s="10"/>
      <c r="T1799" s="10"/>
    </row>
    <row r="1800" spans="1:20" ht="15.75" customHeight="1">
      <c r="A1800" s="10"/>
      <c r="B1800" s="12"/>
      <c r="C1800" s="10"/>
      <c r="D1800" s="10"/>
      <c r="E1800" s="10"/>
      <c r="F1800" s="10"/>
      <c r="G1800" s="10"/>
      <c r="H1800" s="10"/>
      <c r="I1800" s="10"/>
      <c r="J1800" s="10"/>
      <c r="K1800" s="10"/>
      <c r="L1800" s="10"/>
      <c r="M1800" s="10"/>
      <c r="N1800" s="10"/>
      <c r="O1800" s="10"/>
      <c r="P1800" s="10"/>
      <c r="Q1800" s="10">
        <f t="shared" si="1"/>
        <v>0</v>
      </c>
      <c r="R1800" s="10"/>
      <c r="S1800" s="10"/>
      <c r="T1800" s="10"/>
    </row>
    <row r="1801" spans="1:20" ht="15.75" customHeight="1">
      <c r="A1801" s="10"/>
      <c r="B1801" s="12"/>
      <c r="C1801" s="10"/>
      <c r="D1801" s="10"/>
      <c r="E1801" s="10"/>
      <c r="F1801" s="10"/>
      <c r="G1801" s="10"/>
      <c r="H1801" s="10"/>
      <c r="I1801" s="10"/>
      <c r="J1801" s="10"/>
      <c r="K1801" s="10"/>
      <c r="L1801" s="10"/>
      <c r="M1801" s="10"/>
      <c r="N1801" s="10"/>
      <c r="O1801" s="10"/>
      <c r="P1801" s="10"/>
      <c r="Q1801" s="10">
        <f t="shared" si="1"/>
        <v>0</v>
      </c>
      <c r="R1801" s="10"/>
      <c r="S1801" s="10"/>
      <c r="T1801" s="10"/>
    </row>
    <row r="1802" spans="1:20" ht="15.75" customHeight="1">
      <c r="A1802" s="10"/>
      <c r="B1802" s="12"/>
      <c r="C1802" s="10"/>
      <c r="D1802" s="10"/>
      <c r="E1802" s="10"/>
      <c r="F1802" s="10"/>
      <c r="G1802" s="10"/>
      <c r="H1802" s="10"/>
      <c r="I1802" s="10"/>
      <c r="J1802" s="10"/>
      <c r="K1802" s="10"/>
      <c r="L1802" s="10"/>
      <c r="M1802" s="10"/>
      <c r="N1802" s="10"/>
      <c r="O1802" s="10"/>
      <c r="P1802" s="10"/>
      <c r="Q1802" s="10">
        <f t="shared" si="1"/>
        <v>0</v>
      </c>
      <c r="R1802" s="10"/>
      <c r="S1802" s="10"/>
      <c r="T1802" s="10"/>
    </row>
    <row r="1803" spans="1:20" ht="15.75" customHeight="1">
      <c r="A1803" s="10"/>
      <c r="B1803" s="12"/>
      <c r="C1803" s="10"/>
      <c r="D1803" s="10"/>
      <c r="E1803" s="10"/>
      <c r="F1803" s="10"/>
      <c r="G1803" s="10"/>
      <c r="H1803" s="10"/>
      <c r="I1803" s="10"/>
      <c r="J1803" s="10"/>
      <c r="K1803" s="10"/>
      <c r="L1803" s="10"/>
      <c r="M1803" s="10"/>
      <c r="N1803" s="10"/>
      <c r="O1803" s="10"/>
      <c r="P1803" s="10"/>
      <c r="Q1803" s="10">
        <f t="shared" si="1"/>
        <v>0</v>
      </c>
      <c r="R1803" s="10"/>
      <c r="S1803" s="10"/>
      <c r="T1803" s="10"/>
    </row>
    <row r="1804" spans="1:20" ht="15.75" customHeight="1">
      <c r="A1804" s="10"/>
      <c r="B1804" s="12"/>
      <c r="C1804" s="10"/>
      <c r="D1804" s="10"/>
      <c r="E1804" s="10"/>
      <c r="F1804" s="10"/>
      <c r="G1804" s="10"/>
      <c r="H1804" s="10"/>
      <c r="I1804" s="10"/>
      <c r="J1804" s="10"/>
      <c r="K1804" s="10"/>
      <c r="L1804" s="10"/>
      <c r="M1804" s="10"/>
      <c r="N1804" s="10"/>
      <c r="O1804" s="10"/>
      <c r="P1804" s="10"/>
      <c r="Q1804" s="10">
        <f t="shared" si="1"/>
        <v>0</v>
      </c>
      <c r="R1804" s="10"/>
      <c r="S1804" s="10"/>
      <c r="T1804" s="10"/>
    </row>
    <row r="1805" spans="1:20" ht="15.75" customHeight="1">
      <c r="A1805" s="10"/>
      <c r="B1805" s="12"/>
      <c r="C1805" s="10"/>
      <c r="D1805" s="10"/>
      <c r="E1805" s="10"/>
      <c r="F1805" s="10"/>
      <c r="G1805" s="10"/>
      <c r="H1805" s="10"/>
      <c r="I1805" s="10"/>
      <c r="J1805" s="10"/>
      <c r="K1805" s="10"/>
      <c r="L1805" s="10"/>
      <c r="M1805" s="10"/>
      <c r="N1805" s="10"/>
      <c r="O1805" s="10"/>
      <c r="P1805" s="10"/>
      <c r="Q1805" s="10">
        <f t="shared" si="1"/>
        <v>0</v>
      </c>
      <c r="R1805" s="10"/>
      <c r="S1805" s="10"/>
      <c r="T1805" s="10"/>
    </row>
    <row r="1806" spans="1:20" ht="15.75" customHeight="1">
      <c r="A1806" s="10"/>
      <c r="B1806" s="12"/>
      <c r="C1806" s="10"/>
      <c r="D1806" s="10"/>
      <c r="E1806" s="10"/>
      <c r="F1806" s="10"/>
      <c r="G1806" s="10"/>
      <c r="H1806" s="10"/>
      <c r="I1806" s="10"/>
      <c r="J1806" s="10"/>
      <c r="K1806" s="10"/>
      <c r="L1806" s="10"/>
      <c r="M1806" s="10"/>
      <c r="N1806" s="10"/>
      <c r="O1806" s="10"/>
      <c r="P1806" s="10"/>
      <c r="Q1806" s="10">
        <f t="shared" si="1"/>
        <v>0</v>
      </c>
      <c r="R1806" s="10"/>
      <c r="S1806" s="10"/>
      <c r="T1806" s="10"/>
    </row>
    <row r="1807" spans="1:20" ht="15.75" customHeight="1">
      <c r="A1807" s="10"/>
      <c r="B1807" s="12"/>
      <c r="C1807" s="10"/>
      <c r="D1807" s="10"/>
      <c r="E1807" s="10"/>
      <c r="F1807" s="10"/>
      <c r="G1807" s="10"/>
      <c r="H1807" s="10"/>
      <c r="I1807" s="10"/>
      <c r="J1807" s="10"/>
      <c r="K1807" s="10"/>
      <c r="L1807" s="10"/>
      <c r="M1807" s="10"/>
      <c r="N1807" s="10"/>
      <c r="O1807" s="10"/>
      <c r="P1807" s="10"/>
      <c r="Q1807" s="10">
        <f t="shared" si="1"/>
        <v>0</v>
      </c>
      <c r="R1807" s="10"/>
      <c r="S1807" s="10"/>
      <c r="T1807" s="10"/>
    </row>
    <row r="1808" spans="1:20" ht="15.75" customHeight="1">
      <c r="A1808" s="10"/>
      <c r="B1808" s="12"/>
      <c r="C1808" s="10"/>
      <c r="D1808" s="10"/>
      <c r="E1808" s="10"/>
      <c r="F1808" s="10"/>
      <c r="G1808" s="10"/>
      <c r="H1808" s="10"/>
      <c r="I1808" s="10"/>
      <c r="J1808" s="10"/>
      <c r="K1808" s="10"/>
      <c r="L1808" s="10"/>
      <c r="M1808" s="10"/>
      <c r="N1808" s="10"/>
      <c r="O1808" s="10"/>
      <c r="P1808" s="10"/>
      <c r="Q1808" s="10">
        <f t="shared" si="1"/>
        <v>0</v>
      </c>
      <c r="R1808" s="10"/>
      <c r="S1808" s="10"/>
      <c r="T1808" s="10"/>
    </row>
    <row r="1809" spans="1:20" ht="15.75" customHeight="1">
      <c r="A1809" s="10"/>
      <c r="B1809" s="12"/>
      <c r="C1809" s="10"/>
      <c r="D1809" s="10"/>
      <c r="E1809" s="10"/>
      <c r="F1809" s="10"/>
      <c r="G1809" s="10"/>
      <c r="H1809" s="10"/>
      <c r="I1809" s="10"/>
      <c r="J1809" s="10"/>
      <c r="K1809" s="10"/>
      <c r="L1809" s="10"/>
      <c r="M1809" s="10"/>
      <c r="N1809" s="10"/>
      <c r="O1809" s="10"/>
      <c r="P1809" s="10"/>
      <c r="Q1809" s="10">
        <f t="shared" si="1"/>
        <v>0</v>
      </c>
      <c r="R1809" s="10"/>
      <c r="S1809" s="10"/>
      <c r="T1809" s="10"/>
    </row>
    <row r="1810" spans="1:20" ht="15.75" customHeight="1">
      <c r="A1810" s="10"/>
      <c r="B1810" s="12"/>
      <c r="C1810" s="10"/>
      <c r="D1810" s="10"/>
      <c r="E1810" s="10"/>
      <c r="F1810" s="10"/>
      <c r="G1810" s="10"/>
      <c r="H1810" s="10"/>
      <c r="I1810" s="10"/>
      <c r="J1810" s="10"/>
      <c r="K1810" s="10"/>
      <c r="L1810" s="10"/>
      <c r="M1810" s="10"/>
      <c r="N1810" s="10"/>
      <c r="O1810" s="10"/>
      <c r="P1810" s="10"/>
      <c r="Q1810" s="10">
        <f t="shared" si="1"/>
        <v>0</v>
      </c>
      <c r="R1810" s="10"/>
      <c r="S1810" s="10"/>
      <c r="T1810" s="10"/>
    </row>
    <row r="1811" spans="1:20" ht="15.75" customHeight="1">
      <c r="A1811" s="10"/>
      <c r="B1811" s="12"/>
      <c r="C1811" s="10"/>
      <c r="D1811" s="10"/>
      <c r="E1811" s="10"/>
      <c r="F1811" s="10"/>
      <c r="G1811" s="10"/>
      <c r="H1811" s="10"/>
      <c r="I1811" s="10"/>
      <c r="J1811" s="10"/>
      <c r="K1811" s="10"/>
      <c r="L1811" s="10"/>
      <c r="M1811" s="10"/>
      <c r="N1811" s="10"/>
      <c r="O1811" s="10"/>
      <c r="P1811" s="10"/>
      <c r="Q1811" s="10">
        <f t="shared" si="1"/>
        <v>0</v>
      </c>
      <c r="R1811" s="10"/>
      <c r="S1811" s="10"/>
      <c r="T1811" s="10"/>
    </row>
    <row r="1812" spans="1:20" ht="15.75" customHeight="1">
      <c r="A1812" s="10"/>
      <c r="B1812" s="12"/>
      <c r="C1812" s="10"/>
      <c r="D1812" s="10"/>
      <c r="E1812" s="10"/>
      <c r="F1812" s="10"/>
      <c r="G1812" s="10"/>
      <c r="H1812" s="10"/>
      <c r="I1812" s="10"/>
      <c r="J1812" s="10"/>
      <c r="K1812" s="10"/>
      <c r="L1812" s="10"/>
      <c r="M1812" s="10"/>
      <c r="N1812" s="10"/>
      <c r="O1812" s="10"/>
      <c r="P1812" s="10"/>
      <c r="Q1812" s="10">
        <f t="shared" si="1"/>
        <v>0</v>
      </c>
      <c r="R1812" s="10"/>
      <c r="S1812" s="10"/>
      <c r="T1812" s="10"/>
    </row>
    <row r="1813" spans="1:20" ht="15.75" customHeight="1">
      <c r="A1813" s="10"/>
      <c r="B1813" s="12"/>
      <c r="C1813" s="10"/>
      <c r="D1813" s="10"/>
      <c r="E1813" s="10"/>
      <c r="F1813" s="10"/>
      <c r="G1813" s="10"/>
      <c r="H1813" s="10"/>
      <c r="I1813" s="10"/>
      <c r="J1813" s="10"/>
      <c r="K1813" s="10"/>
      <c r="L1813" s="10"/>
      <c r="M1813" s="10"/>
      <c r="N1813" s="10"/>
      <c r="O1813" s="10"/>
      <c r="P1813" s="10"/>
      <c r="Q1813" s="10">
        <f t="shared" si="1"/>
        <v>0</v>
      </c>
      <c r="R1813" s="10"/>
      <c r="S1813" s="10"/>
      <c r="T1813" s="10"/>
    </row>
    <row r="1814" spans="1:20" ht="15.75" customHeight="1">
      <c r="A1814" s="10"/>
      <c r="B1814" s="12"/>
      <c r="C1814" s="10"/>
      <c r="D1814" s="10"/>
      <c r="E1814" s="10"/>
      <c r="F1814" s="10"/>
      <c r="G1814" s="10"/>
      <c r="H1814" s="10"/>
      <c r="I1814" s="10"/>
      <c r="J1814" s="10"/>
      <c r="K1814" s="10"/>
      <c r="L1814" s="10"/>
      <c r="M1814" s="10"/>
      <c r="N1814" s="10"/>
      <c r="O1814" s="10"/>
      <c r="P1814" s="10"/>
      <c r="Q1814" s="10">
        <f t="shared" si="1"/>
        <v>0</v>
      </c>
      <c r="R1814" s="10"/>
      <c r="S1814" s="10"/>
      <c r="T1814" s="10"/>
    </row>
    <row r="1815" spans="1:20" ht="15.75" customHeight="1">
      <c r="A1815" s="10"/>
      <c r="B1815" s="12"/>
      <c r="C1815" s="10"/>
      <c r="D1815" s="10"/>
      <c r="E1815" s="10"/>
      <c r="F1815" s="10"/>
      <c r="G1815" s="10"/>
      <c r="H1815" s="10"/>
      <c r="I1815" s="10"/>
      <c r="J1815" s="10"/>
      <c r="K1815" s="10"/>
      <c r="L1815" s="10"/>
      <c r="M1815" s="10"/>
      <c r="N1815" s="10"/>
      <c r="O1815" s="10"/>
      <c r="P1815" s="10"/>
      <c r="Q1815" s="10">
        <f t="shared" si="1"/>
        <v>0</v>
      </c>
      <c r="R1815" s="10"/>
      <c r="S1815" s="10"/>
      <c r="T1815" s="10"/>
    </row>
    <row r="1816" spans="1:20" ht="15.75" customHeight="1">
      <c r="A1816" s="10"/>
      <c r="B1816" s="12"/>
      <c r="C1816" s="10"/>
      <c r="D1816" s="10"/>
      <c r="E1816" s="10"/>
      <c r="F1816" s="10"/>
      <c r="G1816" s="10"/>
      <c r="H1816" s="10"/>
      <c r="I1816" s="10"/>
      <c r="J1816" s="10"/>
      <c r="K1816" s="10"/>
      <c r="L1816" s="10"/>
      <c r="M1816" s="10"/>
      <c r="N1816" s="10"/>
      <c r="O1816" s="10"/>
      <c r="P1816" s="10"/>
      <c r="Q1816" s="10">
        <f t="shared" si="1"/>
        <v>0</v>
      </c>
      <c r="R1816" s="10"/>
      <c r="S1816" s="10"/>
      <c r="T1816" s="10"/>
    </row>
    <row r="1817" spans="1:20" ht="15.75" customHeight="1">
      <c r="A1817" s="10"/>
      <c r="B1817" s="12"/>
      <c r="C1817" s="10"/>
      <c r="D1817" s="10"/>
      <c r="E1817" s="10"/>
      <c r="F1817" s="10"/>
      <c r="G1817" s="10"/>
      <c r="H1817" s="10"/>
      <c r="I1817" s="10"/>
      <c r="J1817" s="10"/>
      <c r="K1817" s="10"/>
      <c r="L1817" s="10"/>
      <c r="M1817" s="10"/>
      <c r="N1817" s="10"/>
      <c r="O1817" s="10"/>
      <c r="P1817" s="10"/>
      <c r="Q1817" s="10">
        <f t="shared" si="1"/>
        <v>0</v>
      </c>
      <c r="R1817" s="10"/>
      <c r="S1817" s="10"/>
      <c r="T1817" s="10"/>
    </row>
    <row r="1818" spans="1:20" ht="15.75" customHeight="1">
      <c r="A1818" s="10"/>
      <c r="B1818" s="12"/>
      <c r="C1818" s="10"/>
      <c r="D1818" s="10"/>
      <c r="E1818" s="10"/>
      <c r="F1818" s="10"/>
      <c r="G1818" s="10"/>
      <c r="H1818" s="10"/>
      <c r="I1818" s="10"/>
      <c r="J1818" s="10"/>
      <c r="K1818" s="10"/>
      <c r="L1818" s="10"/>
      <c r="M1818" s="10"/>
      <c r="N1818" s="10"/>
      <c r="O1818" s="10"/>
      <c r="P1818" s="10"/>
      <c r="Q1818" s="10">
        <f t="shared" si="1"/>
        <v>0</v>
      </c>
      <c r="R1818" s="10"/>
      <c r="S1818" s="10"/>
      <c r="T1818" s="10"/>
    </row>
    <row r="1819" spans="1:20" ht="15.75" customHeight="1">
      <c r="A1819" s="10"/>
      <c r="B1819" s="12"/>
      <c r="C1819" s="10"/>
      <c r="D1819" s="10"/>
      <c r="E1819" s="10"/>
      <c r="F1819" s="10"/>
      <c r="G1819" s="10"/>
      <c r="H1819" s="10"/>
      <c r="I1819" s="10"/>
      <c r="J1819" s="10"/>
      <c r="K1819" s="10"/>
      <c r="L1819" s="10"/>
      <c r="M1819" s="10"/>
      <c r="N1819" s="10"/>
      <c r="O1819" s="10"/>
      <c r="P1819" s="10"/>
      <c r="Q1819" s="10">
        <f t="shared" si="1"/>
        <v>0</v>
      </c>
      <c r="R1819" s="10"/>
      <c r="S1819" s="10"/>
      <c r="T1819" s="10"/>
    </row>
    <row r="1820" spans="1:20" ht="15.75" customHeight="1">
      <c r="A1820" s="10"/>
      <c r="B1820" s="12"/>
      <c r="C1820" s="10"/>
      <c r="D1820" s="10"/>
      <c r="E1820" s="10"/>
      <c r="F1820" s="10"/>
      <c r="G1820" s="10"/>
      <c r="H1820" s="10"/>
      <c r="I1820" s="10"/>
      <c r="J1820" s="10"/>
      <c r="K1820" s="10"/>
      <c r="L1820" s="10"/>
      <c r="M1820" s="10"/>
      <c r="N1820" s="10"/>
      <c r="O1820" s="10"/>
      <c r="P1820" s="10"/>
      <c r="Q1820" s="10">
        <f t="shared" si="1"/>
        <v>0</v>
      </c>
      <c r="R1820" s="10"/>
      <c r="S1820" s="10"/>
      <c r="T1820" s="10"/>
    </row>
    <row r="1821" spans="1:20" ht="15.75" customHeight="1">
      <c r="A1821" s="10"/>
      <c r="B1821" s="12"/>
      <c r="C1821" s="10"/>
      <c r="D1821" s="10"/>
      <c r="E1821" s="10"/>
      <c r="F1821" s="10"/>
      <c r="G1821" s="10"/>
      <c r="H1821" s="10"/>
      <c r="I1821" s="10"/>
      <c r="J1821" s="10"/>
      <c r="K1821" s="10"/>
      <c r="L1821" s="10"/>
      <c r="M1821" s="10"/>
      <c r="N1821" s="10"/>
      <c r="O1821" s="10"/>
      <c r="P1821" s="10"/>
      <c r="Q1821" s="10">
        <f t="shared" si="1"/>
        <v>0</v>
      </c>
      <c r="R1821" s="10"/>
      <c r="S1821" s="10"/>
      <c r="T1821" s="10"/>
    </row>
    <row r="1822" spans="1:20" ht="15.75" customHeight="1">
      <c r="A1822" s="10"/>
      <c r="B1822" s="12"/>
      <c r="C1822" s="10"/>
      <c r="D1822" s="10"/>
      <c r="E1822" s="10"/>
      <c r="F1822" s="10"/>
      <c r="G1822" s="10"/>
      <c r="H1822" s="10"/>
      <c r="I1822" s="10"/>
      <c r="J1822" s="10"/>
      <c r="K1822" s="10"/>
      <c r="L1822" s="10"/>
      <c r="M1822" s="10"/>
      <c r="N1822" s="10"/>
      <c r="O1822" s="10"/>
      <c r="P1822" s="10"/>
      <c r="Q1822" s="10">
        <f t="shared" si="1"/>
        <v>0</v>
      </c>
      <c r="R1822" s="10"/>
      <c r="S1822" s="10"/>
      <c r="T1822" s="10"/>
    </row>
    <row r="1823" spans="1:20" ht="15.75" customHeight="1">
      <c r="A1823" s="10"/>
      <c r="B1823" s="12"/>
      <c r="C1823" s="10"/>
      <c r="D1823" s="10"/>
      <c r="E1823" s="10"/>
      <c r="F1823" s="10"/>
      <c r="G1823" s="10"/>
      <c r="H1823" s="10"/>
      <c r="I1823" s="10"/>
      <c r="J1823" s="10"/>
      <c r="K1823" s="10"/>
      <c r="L1823" s="10"/>
      <c r="M1823" s="10"/>
      <c r="N1823" s="10"/>
      <c r="O1823" s="10"/>
      <c r="P1823" s="10"/>
      <c r="Q1823" s="10">
        <f t="shared" si="1"/>
        <v>0</v>
      </c>
      <c r="R1823" s="10"/>
      <c r="S1823" s="10"/>
      <c r="T1823" s="10"/>
    </row>
    <row r="1824" spans="1:20" ht="15.75" customHeight="1">
      <c r="A1824" s="10"/>
      <c r="B1824" s="12"/>
      <c r="C1824" s="10"/>
      <c r="D1824" s="10"/>
      <c r="E1824" s="10"/>
      <c r="F1824" s="10"/>
      <c r="G1824" s="10"/>
      <c r="H1824" s="10"/>
      <c r="I1824" s="10"/>
      <c r="J1824" s="10"/>
      <c r="K1824" s="10"/>
      <c r="L1824" s="10"/>
      <c r="M1824" s="10"/>
      <c r="N1824" s="10"/>
      <c r="O1824" s="10"/>
      <c r="P1824" s="10"/>
      <c r="Q1824" s="10">
        <f t="shared" si="1"/>
        <v>0</v>
      </c>
      <c r="R1824" s="10"/>
      <c r="S1824" s="10"/>
      <c r="T1824" s="10"/>
    </row>
    <row r="1825" spans="1:20" ht="15.75" customHeight="1">
      <c r="A1825" s="10"/>
      <c r="B1825" s="12"/>
      <c r="C1825" s="10"/>
      <c r="D1825" s="10"/>
      <c r="E1825" s="10"/>
      <c r="F1825" s="10"/>
      <c r="G1825" s="10"/>
      <c r="H1825" s="10"/>
      <c r="I1825" s="10"/>
      <c r="J1825" s="10"/>
      <c r="K1825" s="10"/>
      <c r="L1825" s="10"/>
      <c r="M1825" s="10"/>
      <c r="N1825" s="10"/>
      <c r="O1825" s="10"/>
      <c r="P1825" s="10"/>
      <c r="Q1825" s="10">
        <f t="shared" si="1"/>
        <v>0</v>
      </c>
      <c r="R1825" s="10"/>
      <c r="S1825" s="10"/>
      <c r="T1825" s="10"/>
    </row>
    <row r="1826" spans="1:20" ht="15.75" customHeight="1">
      <c r="A1826" s="10"/>
      <c r="B1826" s="12"/>
      <c r="C1826" s="10"/>
      <c r="D1826" s="10"/>
      <c r="E1826" s="10"/>
      <c r="F1826" s="10"/>
      <c r="G1826" s="10"/>
      <c r="H1826" s="10"/>
      <c r="I1826" s="10"/>
      <c r="J1826" s="10"/>
      <c r="K1826" s="10"/>
      <c r="L1826" s="10"/>
      <c r="M1826" s="10"/>
      <c r="N1826" s="10"/>
      <c r="O1826" s="10"/>
      <c r="P1826" s="10"/>
      <c r="Q1826" s="10">
        <f t="shared" si="1"/>
        <v>0</v>
      </c>
      <c r="R1826" s="10"/>
      <c r="S1826" s="10"/>
      <c r="T1826" s="10"/>
    </row>
    <row r="1827" spans="1:20" ht="15.75" customHeight="1">
      <c r="A1827" s="10"/>
      <c r="B1827" s="12"/>
      <c r="C1827" s="10"/>
      <c r="D1827" s="10"/>
      <c r="E1827" s="10"/>
      <c r="F1827" s="10"/>
      <c r="G1827" s="10"/>
      <c r="H1827" s="10"/>
      <c r="I1827" s="10"/>
      <c r="J1827" s="10"/>
      <c r="K1827" s="10"/>
      <c r="L1827" s="10"/>
      <c r="M1827" s="10"/>
      <c r="N1827" s="10"/>
      <c r="O1827" s="10"/>
      <c r="P1827" s="10"/>
      <c r="Q1827" s="10">
        <f t="shared" si="1"/>
        <v>0</v>
      </c>
      <c r="R1827" s="10"/>
      <c r="S1827" s="10"/>
      <c r="T1827" s="10"/>
    </row>
    <row r="1828" spans="1:20" ht="15.75" customHeight="1">
      <c r="A1828" s="10"/>
      <c r="B1828" s="12"/>
      <c r="C1828" s="10"/>
      <c r="D1828" s="10"/>
      <c r="E1828" s="10"/>
      <c r="F1828" s="10"/>
      <c r="G1828" s="10"/>
      <c r="H1828" s="10"/>
      <c r="I1828" s="10"/>
      <c r="J1828" s="10"/>
      <c r="K1828" s="10"/>
      <c r="L1828" s="10"/>
      <c r="M1828" s="10"/>
      <c r="N1828" s="10"/>
      <c r="O1828" s="10"/>
      <c r="P1828" s="10"/>
      <c r="Q1828" s="10">
        <f t="shared" si="1"/>
        <v>0</v>
      </c>
      <c r="R1828" s="10"/>
      <c r="S1828" s="10"/>
      <c r="T1828" s="10"/>
    </row>
    <row r="1829" spans="1:20" ht="15.75" customHeight="1">
      <c r="A1829" s="10"/>
      <c r="B1829" s="12"/>
      <c r="C1829" s="10"/>
      <c r="D1829" s="10"/>
      <c r="E1829" s="10"/>
      <c r="F1829" s="10"/>
      <c r="G1829" s="10"/>
      <c r="H1829" s="10"/>
      <c r="I1829" s="10"/>
      <c r="J1829" s="10"/>
      <c r="K1829" s="10"/>
      <c r="L1829" s="10"/>
      <c r="M1829" s="10"/>
      <c r="N1829" s="10"/>
      <c r="O1829" s="10"/>
      <c r="P1829" s="10"/>
      <c r="Q1829" s="10">
        <f t="shared" si="1"/>
        <v>0</v>
      </c>
      <c r="R1829" s="10"/>
      <c r="S1829" s="10"/>
      <c r="T1829" s="10"/>
    </row>
    <row r="1830" spans="1:20" ht="15.75" customHeight="1">
      <c r="A1830" s="10"/>
      <c r="B1830" s="12"/>
      <c r="C1830" s="10"/>
      <c r="D1830" s="10"/>
      <c r="E1830" s="10"/>
      <c r="F1830" s="10"/>
      <c r="G1830" s="10"/>
      <c r="H1830" s="10"/>
      <c r="I1830" s="10"/>
      <c r="J1830" s="10"/>
      <c r="K1830" s="10"/>
      <c r="L1830" s="10"/>
      <c r="M1830" s="10"/>
      <c r="N1830" s="10"/>
      <c r="O1830" s="10"/>
      <c r="P1830" s="10"/>
      <c r="Q1830" s="10">
        <f t="shared" si="1"/>
        <v>0</v>
      </c>
      <c r="R1830" s="10"/>
      <c r="S1830" s="10"/>
      <c r="T1830" s="10"/>
    </row>
    <row r="1831" spans="1:20" ht="15.75" customHeight="1">
      <c r="A1831" s="10"/>
      <c r="B1831" s="12"/>
      <c r="C1831" s="10"/>
      <c r="D1831" s="10"/>
      <c r="E1831" s="10"/>
      <c r="F1831" s="10"/>
      <c r="G1831" s="10"/>
      <c r="H1831" s="10"/>
      <c r="I1831" s="10"/>
      <c r="J1831" s="10"/>
      <c r="K1831" s="10"/>
      <c r="L1831" s="10"/>
      <c r="M1831" s="10"/>
      <c r="N1831" s="10"/>
      <c r="O1831" s="10"/>
      <c r="P1831" s="10"/>
      <c r="Q1831" s="10">
        <f t="shared" si="1"/>
        <v>0</v>
      </c>
      <c r="R1831" s="10"/>
      <c r="S1831" s="10"/>
      <c r="T1831" s="10"/>
    </row>
    <row r="1832" spans="1:20" ht="15.75" customHeight="1">
      <c r="A1832" s="10"/>
      <c r="B1832" s="12"/>
      <c r="C1832" s="10"/>
      <c r="D1832" s="10"/>
      <c r="E1832" s="10"/>
      <c r="F1832" s="10"/>
      <c r="G1832" s="10"/>
      <c r="H1832" s="10"/>
      <c r="I1832" s="10"/>
      <c r="J1832" s="10"/>
      <c r="K1832" s="10"/>
      <c r="L1832" s="10"/>
      <c r="M1832" s="10"/>
      <c r="N1832" s="10"/>
      <c r="O1832" s="10"/>
      <c r="P1832" s="10"/>
      <c r="Q1832" s="10">
        <f t="shared" si="1"/>
        <v>0</v>
      </c>
      <c r="R1832" s="10"/>
      <c r="S1832" s="10"/>
      <c r="T1832" s="10"/>
    </row>
    <row r="1833" spans="1:20" ht="15.75" customHeight="1">
      <c r="A1833" s="10"/>
      <c r="B1833" s="12"/>
      <c r="C1833" s="10"/>
      <c r="D1833" s="10"/>
      <c r="E1833" s="10"/>
      <c r="F1833" s="10"/>
      <c r="G1833" s="10"/>
      <c r="H1833" s="10"/>
      <c r="I1833" s="10"/>
      <c r="J1833" s="10"/>
      <c r="K1833" s="10"/>
      <c r="L1833" s="10"/>
      <c r="M1833" s="10"/>
      <c r="N1833" s="10"/>
      <c r="O1833" s="10"/>
      <c r="P1833" s="10"/>
      <c r="Q1833" s="10">
        <f t="shared" si="1"/>
        <v>0</v>
      </c>
      <c r="R1833" s="10"/>
      <c r="S1833" s="10"/>
      <c r="T1833" s="10"/>
    </row>
    <row r="1834" spans="1:20" ht="15.75" customHeight="1">
      <c r="A1834" s="10"/>
      <c r="B1834" s="12"/>
      <c r="C1834" s="10"/>
      <c r="D1834" s="10"/>
      <c r="E1834" s="10"/>
      <c r="F1834" s="10"/>
      <c r="G1834" s="10"/>
      <c r="H1834" s="10"/>
      <c r="I1834" s="10"/>
      <c r="J1834" s="10"/>
      <c r="K1834" s="10"/>
      <c r="L1834" s="10"/>
      <c r="M1834" s="10"/>
      <c r="N1834" s="10"/>
      <c r="O1834" s="10"/>
      <c r="P1834" s="10"/>
      <c r="Q1834" s="10">
        <f t="shared" si="1"/>
        <v>0</v>
      </c>
      <c r="R1834" s="10"/>
      <c r="S1834" s="10"/>
      <c r="T1834" s="10"/>
    </row>
    <row r="1835" spans="1:20" ht="15.75" customHeight="1">
      <c r="A1835" s="10"/>
      <c r="B1835" s="12"/>
      <c r="C1835" s="10"/>
      <c r="D1835" s="10"/>
      <c r="E1835" s="10"/>
      <c r="F1835" s="10"/>
      <c r="G1835" s="10"/>
      <c r="H1835" s="10"/>
      <c r="I1835" s="10"/>
      <c r="J1835" s="10"/>
      <c r="K1835" s="10"/>
      <c r="L1835" s="10"/>
      <c r="M1835" s="10"/>
      <c r="N1835" s="10"/>
      <c r="O1835" s="10"/>
      <c r="P1835" s="10"/>
      <c r="Q1835" s="10">
        <f t="shared" si="1"/>
        <v>0</v>
      </c>
      <c r="R1835" s="10"/>
      <c r="S1835" s="10"/>
      <c r="T1835" s="10"/>
    </row>
    <row r="1836" spans="1:20" ht="15.75" customHeight="1">
      <c r="A1836" s="10"/>
      <c r="B1836" s="12"/>
      <c r="C1836" s="10"/>
      <c r="D1836" s="10"/>
      <c r="E1836" s="10"/>
      <c r="F1836" s="10"/>
      <c r="G1836" s="10"/>
      <c r="H1836" s="10"/>
      <c r="I1836" s="10"/>
      <c r="J1836" s="10"/>
      <c r="K1836" s="10"/>
      <c r="L1836" s="10"/>
      <c r="M1836" s="10"/>
      <c r="N1836" s="10"/>
      <c r="O1836" s="10"/>
      <c r="P1836" s="10"/>
      <c r="Q1836" s="10">
        <f t="shared" si="1"/>
        <v>0</v>
      </c>
      <c r="R1836" s="10"/>
      <c r="S1836" s="10"/>
      <c r="T1836" s="10"/>
    </row>
    <row r="1837" spans="1:20" ht="15.75" customHeight="1">
      <c r="A1837" s="10"/>
      <c r="B1837" s="12"/>
      <c r="C1837" s="10"/>
      <c r="D1837" s="10"/>
      <c r="E1837" s="10"/>
      <c r="F1837" s="10"/>
      <c r="G1837" s="10"/>
      <c r="H1837" s="10"/>
      <c r="I1837" s="10"/>
      <c r="J1837" s="10"/>
      <c r="K1837" s="10"/>
      <c r="L1837" s="10"/>
      <c r="M1837" s="10"/>
      <c r="N1837" s="10"/>
      <c r="O1837" s="10"/>
      <c r="P1837" s="10"/>
      <c r="Q1837" s="10">
        <f t="shared" si="1"/>
        <v>0</v>
      </c>
      <c r="R1837" s="10"/>
      <c r="S1837" s="10"/>
      <c r="T1837" s="10"/>
    </row>
    <row r="1838" spans="1:20" ht="15.75" customHeight="1">
      <c r="A1838" s="10"/>
      <c r="B1838" s="12"/>
      <c r="C1838" s="10"/>
      <c r="D1838" s="10"/>
      <c r="E1838" s="10"/>
      <c r="F1838" s="10"/>
      <c r="G1838" s="10"/>
      <c r="H1838" s="10"/>
      <c r="I1838" s="10"/>
      <c r="J1838" s="10"/>
      <c r="K1838" s="10"/>
      <c r="L1838" s="10"/>
      <c r="M1838" s="10"/>
      <c r="N1838" s="10"/>
      <c r="O1838" s="10"/>
      <c r="P1838" s="10"/>
      <c r="Q1838" s="10">
        <f t="shared" si="1"/>
        <v>0</v>
      </c>
      <c r="R1838" s="10"/>
      <c r="S1838" s="10"/>
      <c r="T1838" s="10"/>
    </row>
    <row r="1839" spans="1:20" ht="15.75" customHeight="1">
      <c r="A1839" s="10"/>
      <c r="B1839" s="12"/>
      <c r="C1839" s="10"/>
      <c r="D1839" s="10"/>
      <c r="E1839" s="10"/>
      <c r="F1839" s="10"/>
      <c r="G1839" s="10"/>
      <c r="H1839" s="10"/>
      <c r="I1839" s="10"/>
      <c r="J1839" s="10"/>
      <c r="K1839" s="10"/>
      <c r="L1839" s="10"/>
      <c r="M1839" s="10"/>
      <c r="N1839" s="10"/>
      <c r="O1839" s="10"/>
      <c r="P1839" s="10"/>
      <c r="Q1839" s="10">
        <f t="shared" si="1"/>
        <v>0</v>
      </c>
      <c r="R1839" s="10"/>
      <c r="S1839" s="10"/>
      <c r="T1839" s="10"/>
    </row>
    <row r="1840" spans="1:20" ht="15.75" customHeight="1">
      <c r="A1840" s="10"/>
      <c r="B1840" s="12"/>
      <c r="C1840" s="10"/>
      <c r="D1840" s="10"/>
      <c r="E1840" s="10"/>
      <c r="F1840" s="10"/>
      <c r="G1840" s="10"/>
      <c r="H1840" s="10"/>
      <c r="I1840" s="10"/>
      <c r="J1840" s="10"/>
      <c r="K1840" s="10"/>
      <c r="L1840" s="10"/>
      <c r="M1840" s="10"/>
      <c r="N1840" s="10"/>
      <c r="O1840" s="10"/>
      <c r="P1840" s="10"/>
      <c r="Q1840" s="10">
        <f t="shared" si="1"/>
        <v>0</v>
      </c>
      <c r="R1840" s="10"/>
      <c r="S1840" s="10"/>
      <c r="T1840" s="10"/>
    </row>
    <row r="1841" spans="1:20" ht="15.75" customHeight="1">
      <c r="A1841" s="10"/>
      <c r="B1841" s="12"/>
      <c r="C1841" s="10"/>
      <c r="D1841" s="10"/>
      <c r="E1841" s="10"/>
      <c r="F1841" s="10"/>
      <c r="G1841" s="10"/>
      <c r="H1841" s="10"/>
      <c r="I1841" s="10"/>
      <c r="J1841" s="10"/>
      <c r="K1841" s="10"/>
      <c r="L1841" s="10"/>
      <c r="M1841" s="10"/>
      <c r="N1841" s="10"/>
      <c r="O1841" s="10"/>
      <c r="P1841" s="10"/>
      <c r="Q1841" s="10">
        <f t="shared" si="1"/>
        <v>0</v>
      </c>
      <c r="R1841" s="10"/>
      <c r="S1841" s="10"/>
      <c r="T1841" s="10"/>
    </row>
    <row r="1842" spans="1:20" ht="15.75" customHeight="1">
      <c r="A1842" s="10"/>
      <c r="B1842" s="12"/>
      <c r="C1842" s="10"/>
      <c r="D1842" s="10"/>
      <c r="E1842" s="10"/>
      <c r="F1842" s="10"/>
      <c r="G1842" s="10"/>
      <c r="H1842" s="10"/>
      <c r="I1842" s="10"/>
      <c r="J1842" s="10"/>
      <c r="K1842" s="10"/>
      <c r="L1842" s="10"/>
      <c r="M1842" s="10"/>
      <c r="N1842" s="10"/>
      <c r="O1842" s="10"/>
      <c r="P1842" s="10"/>
      <c r="Q1842" s="10">
        <f t="shared" si="1"/>
        <v>0</v>
      </c>
      <c r="R1842" s="10"/>
      <c r="S1842" s="10"/>
      <c r="T1842" s="10"/>
    </row>
    <row r="1843" spans="1:20" ht="15.75" customHeight="1">
      <c r="A1843" s="10"/>
      <c r="B1843" s="12"/>
      <c r="C1843" s="10"/>
      <c r="D1843" s="10"/>
      <c r="E1843" s="10"/>
      <c r="F1843" s="10"/>
      <c r="G1843" s="10"/>
      <c r="H1843" s="10"/>
      <c r="I1843" s="10"/>
      <c r="J1843" s="10"/>
      <c r="K1843" s="10"/>
      <c r="L1843" s="10"/>
      <c r="M1843" s="10"/>
      <c r="N1843" s="10"/>
      <c r="O1843" s="10"/>
      <c r="P1843" s="10"/>
      <c r="Q1843" s="10">
        <f t="shared" si="1"/>
        <v>0</v>
      </c>
      <c r="R1843" s="10"/>
      <c r="S1843" s="10"/>
      <c r="T1843" s="10"/>
    </row>
    <row r="1844" spans="1:20" ht="15.75" customHeight="1">
      <c r="A1844" s="10"/>
      <c r="B1844" s="12"/>
      <c r="C1844" s="10"/>
      <c r="D1844" s="10"/>
      <c r="E1844" s="10"/>
      <c r="F1844" s="10"/>
      <c r="G1844" s="10"/>
      <c r="H1844" s="10"/>
      <c r="I1844" s="10"/>
      <c r="J1844" s="10"/>
      <c r="K1844" s="10"/>
      <c r="L1844" s="10"/>
      <c r="M1844" s="10"/>
      <c r="N1844" s="10"/>
      <c r="O1844" s="10"/>
      <c r="P1844" s="10"/>
      <c r="Q1844" s="10">
        <f t="shared" si="1"/>
        <v>0</v>
      </c>
      <c r="R1844" s="10"/>
      <c r="S1844" s="10"/>
      <c r="T1844" s="10"/>
    </row>
    <row r="1845" spans="1:20" ht="15.75" customHeight="1">
      <c r="A1845" s="10"/>
      <c r="B1845" s="12"/>
      <c r="C1845" s="10"/>
      <c r="D1845" s="10"/>
      <c r="E1845" s="10"/>
      <c r="F1845" s="10"/>
      <c r="G1845" s="10"/>
      <c r="H1845" s="10"/>
      <c r="I1845" s="10"/>
      <c r="J1845" s="10"/>
      <c r="K1845" s="10"/>
      <c r="L1845" s="10"/>
      <c r="M1845" s="10"/>
      <c r="N1845" s="10"/>
      <c r="O1845" s="10"/>
      <c r="P1845" s="10"/>
      <c r="Q1845" s="10">
        <f t="shared" si="1"/>
        <v>0</v>
      </c>
      <c r="R1845" s="10"/>
      <c r="S1845" s="10"/>
      <c r="T1845" s="10"/>
    </row>
    <row r="1846" spans="1:20" ht="15.75" customHeight="1">
      <c r="A1846" s="10"/>
      <c r="B1846" s="12"/>
      <c r="C1846" s="10"/>
      <c r="D1846" s="10"/>
      <c r="E1846" s="10"/>
      <c r="F1846" s="10"/>
      <c r="G1846" s="10"/>
      <c r="H1846" s="10"/>
      <c r="I1846" s="10"/>
      <c r="J1846" s="10"/>
      <c r="K1846" s="10"/>
      <c r="L1846" s="10"/>
      <c r="M1846" s="10"/>
      <c r="N1846" s="10"/>
      <c r="O1846" s="10"/>
      <c r="P1846" s="10"/>
      <c r="Q1846" s="10">
        <f t="shared" si="1"/>
        <v>0</v>
      </c>
      <c r="R1846" s="10"/>
      <c r="S1846" s="10"/>
      <c r="T1846" s="10"/>
    </row>
    <row r="1847" spans="1:20" ht="15.75" customHeight="1">
      <c r="A1847" s="10"/>
      <c r="B1847" s="12"/>
      <c r="C1847" s="10"/>
      <c r="D1847" s="10"/>
      <c r="E1847" s="10"/>
      <c r="F1847" s="10"/>
      <c r="G1847" s="10"/>
      <c r="H1847" s="10"/>
      <c r="I1847" s="10"/>
      <c r="J1847" s="10"/>
      <c r="K1847" s="10"/>
      <c r="L1847" s="10"/>
      <c r="M1847" s="10"/>
      <c r="N1847" s="10"/>
      <c r="O1847" s="10"/>
      <c r="P1847" s="10"/>
      <c r="Q1847" s="10">
        <f t="shared" si="1"/>
        <v>0</v>
      </c>
      <c r="R1847" s="10"/>
      <c r="S1847" s="10"/>
      <c r="T1847" s="10"/>
    </row>
    <row r="1848" spans="1:20" ht="15.75" customHeight="1">
      <c r="A1848" s="10"/>
      <c r="B1848" s="12"/>
      <c r="C1848" s="10"/>
      <c r="D1848" s="10"/>
      <c r="E1848" s="10"/>
      <c r="F1848" s="10"/>
      <c r="G1848" s="10"/>
      <c r="H1848" s="10"/>
      <c r="I1848" s="10"/>
      <c r="J1848" s="10"/>
      <c r="K1848" s="10"/>
      <c r="L1848" s="10"/>
      <c r="M1848" s="10"/>
      <c r="N1848" s="10"/>
      <c r="O1848" s="10"/>
      <c r="P1848" s="10"/>
      <c r="Q1848" s="10">
        <f t="shared" si="1"/>
        <v>0</v>
      </c>
      <c r="R1848" s="10"/>
      <c r="S1848" s="10"/>
      <c r="T1848" s="10"/>
    </row>
    <row r="1849" spans="1:20" ht="15.75" customHeight="1">
      <c r="A1849" s="10"/>
      <c r="B1849" s="12"/>
      <c r="C1849" s="10"/>
      <c r="D1849" s="10"/>
      <c r="E1849" s="10"/>
      <c r="F1849" s="10"/>
      <c r="G1849" s="10"/>
      <c r="H1849" s="10"/>
      <c r="I1849" s="10"/>
      <c r="J1849" s="10"/>
      <c r="K1849" s="10"/>
      <c r="L1849" s="10"/>
      <c r="M1849" s="10"/>
      <c r="N1849" s="10"/>
      <c r="O1849" s="10"/>
      <c r="P1849" s="10"/>
      <c r="Q1849" s="10">
        <f t="shared" si="1"/>
        <v>0</v>
      </c>
      <c r="R1849" s="10"/>
      <c r="S1849" s="10"/>
      <c r="T1849" s="10"/>
    </row>
    <row r="1850" spans="1:20" ht="15.75" customHeight="1">
      <c r="A1850" s="10"/>
      <c r="B1850" s="12"/>
      <c r="C1850" s="10"/>
      <c r="D1850" s="10"/>
      <c r="E1850" s="10"/>
      <c r="F1850" s="10"/>
      <c r="G1850" s="10"/>
      <c r="H1850" s="10"/>
      <c r="I1850" s="10"/>
      <c r="J1850" s="10"/>
      <c r="K1850" s="10"/>
      <c r="L1850" s="10"/>
      <c r="M1850" s="10"/>
      <c r="N1850" s="10"/>
      <c r="O1850" s="10"/>
      <c r="P1850" s="10"/>
      <c r="Q1850" s="10">
        <f t="shared" si="1"/>
        <v>0</v>
      </c>
      <c r="R1850" s="10"/>
      <c r="S1850" s="10"/>
      <c r="T1850" s="10"/>
    </row>
    <row r="1851" spans="1:20" ht="15.75" customHeight="1">
      <c r="A1851" s="10"/>
      <c r="B1851" s="12"/>
      <c r="C1851" s="10"/>
      <c r="D1851" s="10"/>
      <c r="E1851" s="10"/>
      <c r="F1851" s="10"/>
      <c r="G1851" s="10"/>
      <c r="H1851" s="10"/>
      <c r="I1851" s="10"/>
      <c r="J1851" s="10"/>
      <c r="K1851" s="10"/>
      <c r="L1851" s="10"/>
      <c r="M1851" s="10"/>
      <c r="N1851" s="10"/>
      <c r="O1851" s="10"/>
      <c r="P1851" s="10"/>
      <c r="Q1851" s="10">
        <f t="shared" si="1"/>
        <v>0</v>
      </c>
      <c r="R1851" s="10"/>
      <c r="S1851" s="10"/>
      <c r="T1851" s="10"/>
    </row>
    <row r="1852" spans="1:20" ht="15.75" customHeight="1">
      <c r="A1852" s="10"/>
      <c r="B1852" s="12"/>
      <c r="C1852" s="10"/>
      <c r="D1852" s="10"/>
      <c r="E1852" s="10"/>
      <c r="F1852" s="10"/>
      <c r="G1852" s="10"/>
      <c r="H1852" s="10"/>
      <c r="I1852" s="10"/>
      <c r="J1852" s="10"/>
      <c r="K1852" s="10"/>
      <c r="L1852" s="10"/>
      <c r="M1852" s="10"/>
      <c r="N1852" s="10"/>
      <c r="O1852" s="10"/>
      <c r="P1852" s="10"/>
      <c r="Q1852" s="10">
        <f t="shared" si="1"/>
        <v>0</v>
      </c>
      <c r="R1852" s="10"/>
      <c r="S1852" s="10"/>
      <c r="T1852" s="10"/>
    </row>
    <row r="1853" spans="1:20" ht="15.75" customHeight="1">
      <c r="A1853" s="10"/>
      <c r="B1853" s="12"/>
      <c r="C1853" s="10"/>
      <c r="D1853" s="10"/>
      <c r="E1853" s="10"/>
      <c r="F1853" s="10"/>
      <c r="G1853" s="10"/>
      <c r="H1853" s="10"/>
      <c r="I1853" s="10"/>
      <c r="J1853" s="10"/>
      <c r="K1853" s="10"/>
      <c r="L1853" s="10"/>
      <c r="M1853" s="10"/>
      <c r="N1853" s="10"/>
      <c r="O1853" s="10"/>
      <c r="P1853" s="10"/>
      <c r="Q1853" s="10">
        <f t="shared" si="1"/>
        <v>0</v>
      </c>
      <c r="R1853" s="10"/>
      <c r="S1853" s="10"/>
      <c r="T1853" s="10"/>
    </row>
    <row r="1854" spans="1:20" ht="15.75" customHeight="1">
      <c r="A1854" s="10"/>
      <c r="B1854" s="12"/>
      <c r="C1854" s="10"/>
      <c r="D1854" s="10"/>
      <c r="E1854" s="10"/>
      <c r="F1854" s="10"/>
      <c r="G1854" s="10"/>
      <c r="H1854" s="10"/>
      <c r="I1854" s="10"/>
      <c r="J1854" s="10"/>
      <c r="K1854" s="10"/>
      <c r="L1854" s="10"/>
      <c r="M1854" s="10"/>
      <c r="N1854" s="10"/>
      <c r="O1854" s="10"/>
      <c r="P1854" s="10"/>
      <c r="Q1854" s="10">
        <f t="shared" si="1"/>
        <v>0</v>
      </c>
      <c r="R1854" s="10"/>
      <c r="S1854" s="10"/>
      <c r="T1854" s="10"/>
    </row>
    <row r="1855" spans="1:20" ht="15.75" customHeight="1">
      <c r="A1855" s="10"/>
      <c r="B1855" s="12"/>
      <c r="C1855" s="10"/>
      <c r="D1855" s="10"/>
      <c r="E1855" s="10"/>
      <c r="F1855" s="10"/>
      <c r="G1855" s="10"/>
      <c r="H1855" s="10"/>
      <c r="I1855" s="10"/>
      <c r="J1855" s="10"/>
      <c r="K1855" s="10"/>
      <c r="L1855" s="10"/>
      <c r="M1855" s="10"/>
      <c r="N1855" s="10"/>
      <c r="O1855" s="10"/>
      <c r="P1855" s="10"/>
      <c r="Q1855" s="10">
        <f t="shared" si="1"/>
        <v>0</v>
      </c>
      <c r="R1855" s="10"/>
      <c r="S1855" s="10"/>
      <c r="T1855" s="10"/>
    </row>
    <row r="1856" spans="1:20" ht="15.75" customHeight="1">
      <c r="A1856" s="10"/>
      <c r="B1856" s="12"/>
      <c r="C1856" s="10"/>
      <c r="D1856" s="10"/>
      <c r="E1856" s="10"/>
      <c r="F1856" s="10"/>
      <c r="G1856" s="10"/>
      <c r="H1856" s="10"/>
      <c r="I1856" s="10"/>
      <c r="J1856" s="10"/>
      <c r="K1856" s="10"/>
      <c r="L1856" s="10"/>
      <c r="M1856" s="10"/>
      <c r="N1856" s="10"/>
      <c r="O1856" s="10"/>
      <c r="P1856" s="10"/>
      <c r="Q1856" s="10">
        <f t="shared" si="1"/>
        <v>0</v>
      </c>
      <c r="R1856" s="10"/>
      <c r="S1856" s="10"/>
      <c r="T1856" s="10"/>
    </row>
    <row r="1857" spans="1:20" ht="15.75" customHeight="1">
      <c r="A1857" s="10"/>
      <c r="B1857" s="12"/>
      <c r="C1857" s="10"/>
      <c r="D1857" s="10"/>
      <c r="E1857" s="10"/>
      <c r="F1857" s="10"/>
      <c r="G1857" s="10"/>
      <c r="H1857" s="10"/>
      <c r="I1857" s="10"/>
      <c r="J1857" s="10"/>
      <c r="K1857" s="10"/>
      <c r="L1857" s="10"/>
      <c r="M1857" s="10"/>
      <c r="N1857" s="10"/>
      <c r="O1857" s="10"/>
      <c r="P1857" s="10"/>
      <c r="Q1857" s="10">
        <f t="shared" si="1"/>
        <v>0</v>
      </c>
      <c r="R1857" s="10"/>
      <c r="S1857" s="10"/>
      <c r="T1857" s="10"/>
    </row>
    <row r="1858" spans="1:20" ht="15.75" customHeight="1">
      <c r="A1858" s="10"/>
      <c r="B1858" s="12"/>
      <c r="C1858" s="10"/>
      <c r="D1858" s="10"/>
      <c r="E1858" s="10"/>
      <c r="F1858" s="10"/>
      <c r="G1858" s="10"/>
      <c r="H1858" s="10"/>
      <c r="I1858" s="10"/>
      <c r="J1858" s="10"/>
      <c r="K1858" s="10"/>
      <c r="L1858" s="10"/>
      <c r="M1858" s="10"/>
      <c r="N1858" s="10"/>
      <c r="O1858" s="10"/>
      <c r="P1858" s="10"/>
      <c r="Q1858" s="10">
        <f t="shared" si="1"/>
        <v>0</v>
      </c>
      <c r="R1858" s="10"/>
      <c r="S1858" s="10"/>
      <c r="T1858" s="10"/>
    </row>
    <row r="1859" spans="1:20" ht="15.75" customHeight="1">
      <c r="A1859" s="10"/>
      <c r="B1859" s="12"/>
      <c r="C1859" s="10"/>
      <c r="D1859" s="10"/>
      <c r="E1859" s="10"/>
      <c r="F1859" s="10"/>
      <c r="G1859" s="10"/>
      <c r="H1859" s="10"/>
      <c r="I1859" s="10"/>
      <c r="J1859" s="10"/>
      <c r="K1859" s="10"/>
      <c r="L1859" s="10"/>
      <c r="M1859" s="10"/>
      <c r="N1859" s="10"/>
      <c r="O1859" s="10"/>
      <c r="P1859" s="10"/>
      <c r="Q1859" s="10">
        <f t="shared" si="1"/>
        <v>0</v>
      </c>
      <c r="R1859" s="10"/>
      <c r="S1859" s="10"/>
      <c r="T1859" s="10"/>
    </row>
    <row r="1860" spans="1:20" ht="15.75" customHeight="1">
      <c r="A1860" s="10"/>
      <c r="B1860" s="12"/>
      <c r="C1860" s="10"/>
      <c r="D1860" s="10"/>
      <c r="E1860" s="10"/>
      <c r="F1860" s="10"/>
      <c r="G1860" s="10"/>
      <c r="H1860" s="10"/>
      <c r="I1860" s="10"/>
      <c r="J1860" s="10"/>
      <c r="K1860" s="10"/>
      <c r="L1860" s="10"/>
      <c r="M1860" s="10"/>
      <c r="N1860" s="10"/>
      <c r="O1860" s="10"/>
      <c r="P1860" s="10"/>
      <c r="Q1860" s="10">
        <f t="shared" si="1"/>
        <v>0</v>
      </c>
      <c r="R1860" s="10"/>
      <c r="S1860" s="10"/>
      <c r="T1860" s="10"/>
    </row>
    <row r="1861" spans="1:20" ht="15.75" customHeight="1">
      <c r="A1861" s="10"/>
      <c r="B1861" s="12"/>
      <c r="C1861" s="10"/>
      <c r="D1861" s="10"/>
      <c r="E1861" s="10"/>
      <c r="F1861" s="10"/>
      <c r="G1861" s="10"/>
      <c r="H1861" s="10"/>
      <c r="I1861" s="10"/>
      <c r="J1861" s="10"/>
      <c r="K1861" s="10"/>
      <c r="L1861" s="10"/>
      <c r="M1861" s="10"/>
      <c r="N1861" s="10"/>
      <c r="O1861" s="10"/>
      <c r="P1861" s="10"/>
      <c r="Q1861" s="10">
        <f t="shared" si="1"/>
        <v>0</v>
      </c>
      <c r="R1861" s="10"/>
      <c r="S1861" s="10"/>
      <c r="T1861" s="10"/>
    </row>
    <row r="1862" spans="1:20" ht="15.75" customHeight="1">
      <c r="A1862" s="10"/>
      <c r="B1862" s="12"/>
      <c r="C1862" s="10"/>
      <c r="D1862" s="10"/>
      <c r="E1862" s="10"/>
      <c r="F1862" s="10"/>
      <c r="G1862" s="10"/>
      <c r="H1862" s="10"/>
      <c r="I1862" s="10"/>
      <c r="J1862" s="10"/>
      <c r="K1862" s="10"/>
      <c r="L1862" s="10"/>
      <c r="M1862" s="10"/>
      <c r="N1862" s="10"/>
      <c r="O1862" s="10"/>
      <c r="P1862" s="10"/>
      <c r="Q1862" s="10">
        <f t="shared" si="1"/>
        <v>0</v>
      </c>
      <c r="R1862" s="10"/>
      <c r="S1862" s="10"/>
      <c r="T1862" s="10"/>
    </row>
    <row r="1863" spans="1:20" ht="15.75" customHeight="1">
      <c r="A1863" s="10"/>
      <c r="B1863" s="12"/>
      <c r="C1863" s="10"/>
      <c r="D1863" s="10"/>
      <c r="E1863" s="10"/>
      <c r="F1863" s="10"/>
      <c r="G1863" s="10"/>
      <c r="H1863" s="10"/>
      <c r="I1863" s="10"/>
      <c r="J1863" s="10"/>
      <c r="K1863" s="10"/>
      <c r="L1863" s="10"/>
      <c r="M1863" s="10"/>
      <c r="N1863" s="10"/>
      <c r="O1863" s="10"/>
      <c r="P1863" s="10"/>
      <c r="Q1863" s="10">
        <f t="shared" si="1"/>
        <v>0</v>
      </c>
      <c r="R1863" s="10"/>
      <c r="S1863" s="10"/>
      <c r="T1863" s="10"/>
    </row>
    <row r="1864" spans="1:20" ht="15.75" customHeight="1">
      <c r="A1864" s="10"/>
      <c r="B1864" s="12"/>
      <c r="C1864" s="10"/>
      <c r="D1864" s="10"/>
      <c r="E1864" s="10"/>
      <c r="F1864" s="10"/>
      <c r="G1864" s="10"/>
      <c r="H1864" s="10"/>
      <c r="I1864" s="10"/>
      <c r="J1864" s="10"/>
      <c r="K1864" s="10"/>
      <c r="L1864" s="10"/>
      <c r="M1864" s="10"/>
      <c r="N1864" s="10"/>
      <c r="O1864" s="10"/>
      <c r="P1864" s="10"/>
      <c r="Q1864" s="10">
        <f t="shared" si="1"/>
        <v>0</v>
      </c>
      <c r="R1864" s="10"/>
      <c r="S1864" s="10"/>
      <c r="T1864" s="10"/>
    </row>
    <row r="1865" spans="1:20" ht="15.75" customHeight="1">
      <c r="A1865" s="10"/>
      <c r="B1865" s="12"/>
      <c r="C1865" s="10"/>
      <c r="D1865" s="10"/>
      <c r="E1865" s="10"/>
      <c r="F1865" s="10"/>
      <c r="G1865" s="10"/>
      <c r="H1865" s="10"/>
      <c r="I1865" s="10"/>
      <c r="J1865" s="10"/>
      <c r="K1865" s="10"/>
      <c r="L1865" s="10"/>
      <c r="M1865" s="10"/>
      <c r="N1865" s="10"/>
      <c r="O1865" s="10"/>
      <c r="P1865" s="10"/>
      <c r="Q1865" s="10">
        <f t="shared" si="1"/>
        <v>0</v>
      </c>
      <c r="R1865" s="10"/>
      <c r="S1865" s="10"/>
      <c r="T1865" s="10"/>
    </row>
    <row r="1866" spans="1:20" ht="15.75" customHeight="1">
      <c r="A1866" s="10"/>
      <c r="B1866" s="12"/>
      <c r="C1866" s="10"/>
      <c r="D1866" s="10"/>
      <c r="E1866" s="10"/>
      <c r="F1866" s="10"/>
      <c r="G1866" s="10"/>
      <c r="H1866" s="10"/>
      <c r="I1866" s="10"/>
      <c r="J1866" s="10"/>
      <c r="K1866" s="10"/>
      <c r="L1866" s="10"/>
      <c r="M1866" s="10"/>
      <c r="N1866" s="10"/>
      <c r="O1866" s="10"/>
      <c r="P1866" s="10"/>
      <c r="Q1866" s="10">
        <f t="shared" si="1"/>
        <v>0</v>
      </c>
      <c r="R1866" s="10"/>
      <c r="S1866" s="10"/>
      <c r="T1866" s="10"/>
    </row>
    <row r="1867" spans="1:20" ht="15.75" customHeight="1">
      <c r="A1867" s="10"/>
      <c r="B1867" s="12"/>
      <c r="C1867" s="10"/>
      <c r="D1867" s="10"/>
      <c r="E1867" s="10"/>
      <c r="F1867" s="10"/>
      <c r="G1867" s="10"/>
      <c r="H1867" s="10"/>
      <c r="I1867" s="10"/>
      <c r="J1867" s="10"/>
      <c r="K1867" s="10"/>
      <c r="L1867" s="10"/>
      <c r="M1867" s="10"/>
      <c r="N1867" s="10"/>
      <c r="O1867" s="10"/>
      <c r="P1867" s="10"/>
      <c r="Q1867" s="10">
        <f t="shared" si="1"/>
        <v>0</v>
      </c>
      <c r="R1867" s="10"/>
      <c r="S1867" s="10"/>
      <c r="T1867" s="10"/>
    </row>
  </sheetData>
  <autoFilter ref="A1:Q771"/>
  <customSheetViews>
    <customSheetView guid="{8A12E05E-5602-408B-950D-554AD123EC7C}" filter="1" showAutoFilter="1">
      <pageMargins left="0.7" right="0.7" top="0.75" bottom="0.75" header="0.3" footer="0.3"/>
      <autoFilter ref="A1:Q771">
        <filterColumn colId="1">
          <filters>
            <filter val="Angélica Orozco"/>
          </filters>
        </filterColumn>
      </autoFilter>
    </customSheetView>
    <customSheetView guid="{1902B478-3D41-493E-B372-6DF6AAE6789A}" filter="1" showAutoFilter="1">
      <pageMargins left="0.7" right="0.7" top="0.75" bottom="0.75" header="0.3" footer="0.3"/>
      <autoFilter ref="A1:Q771">
        <filterColumn colId="1">
          <filters>
            <filter val="Angélica Orozco"/>
          </filters>
        </filterColumn>
      </autoFilter>
    </customSheetView>
    <customSheetView guid="{2B46D1BF-17C9-4B9E-A82E-E86865CE7A7B}" filter="1" showAutoFilter="1">
      <pageMargins left="0.7" right="0.7" top="0.75" bottom="0.75" header="0.3" footer="0.3"/>
      <autoFilter ref="A1:Q771"/>
    </customSheetView>
    <customSheetView guid="{9477A000-4AAE-4D76-849A-561FBF79C8AC}" filter="1" showAutoFilter="1">
      <pageMargins left="0.7" right="0.7" top="0.75" bottom="0.75" header="0.3" footer="0.3"/>
      <autoFilter ref="A1:Q771">
        <filterColumn colId="1">
          <filters>
            <filter val="Alejandra Ordoñez"/>
          </filters>
        </filterColumn>
      </autoFilter>
    </customSheetView>
    <customSheetView guid="{2BC466C0-796F-4764-AE11-4267EE4E9E2F}" filter="1" showAutoFilter="1">
      <pageMargins left="0.7" right="0.7" top="0.75" bottom="0.75" header="0.3" footer="0.3"/>
      <autoFilter ref="A1:Q771">
        <filterColumn colId="1">
          <filters>
            <filter val="Angélica Orozco"/>
          </filters>
        </filterColumn>
        <filterColumn colId="4">
          <filters>
            <filter val="Alberto Collazos Otero"/>
            <filter val="ALEJANDRA ORDOÑEZ"/>
            <filter val="Alejandra Ordóñez"/>
            <filter val="Alejandro Ramos"/>
            <filter val="Alejandro Ramos Fajardo"/>
            <filter val="ANGEL EDUARDO PINTO"/>
            <filter val="ANGEL EDUARDO PINTO IGUARAN"/>
            <filter val="Angela Patiño"/>
            <filter val="Angela Ximena Patiño"/>
            <filter val="Angélica Orozco"/>
            <filter val="Angélica Orozco Ramírez"/>
            <filter val="AREA DE ARTE Y CULTURA"/>
            <filter val="ARTE Y CULTURA"/>
            <filter val="Bianca Alejandra Manco - Shirley Manrique"/>
            <filter val="BIANCA MANCO"/>
            <filter val="Bienestar Universitario"/>
            <filter val="Camilo Gomez"/>
            <filter val="Camilo Gómez"/>
            <filter val="Carlos Andrés Hernández Cifuentes"/>
            <filter val="Carlos Andrés Quiroz Mora"/>
            <filter val="Carlos Quiroz"/>
            <filter val="Carolina Abella Leon"/>
            <filter val="Carolina muñoz"/>
            <filter val="Carolina Muñóz"/>
            <filter val="Carolina Muñoz S"/>
            <filter val="Cenoide López Chantre"/>
            <filter val="Cesar Augusto Dominguez"/>
            <filter val="Claudia Anyeli cardenas"/>
            <filter val="Claudia Anyeli Cárdenas Vasquez"/>
            <filter val="Claudia Maria Ruiz S"/>
            <filter val="Claudia Rojas"/>
            <filter val="DANIELA GRAJALES"/>
            <filter val="Daniela Grajales Cañas"/>
            <filter val="Daniela Trujillo Candelo"/>
            <filter val="Diana Abadia"/>
            <filter val="Diana Abadía"/>
            <filter val="Diana Lucia Valencia Méndez"/>
            <filter val="Diana Paola Gómez"/>
            <filter val="DIANA PAOLA GÓMEZ PEREIRA"/>
            <filter val="Diego Camilo GARCIA"/>
            <filter val="Diego Camilo Garcia Chaves"/>
            <filter val="Diego Fernando Carabali Cuenca"/>
            <filter val="Diego Quintero"/>
            <filter val="Dirección Técnica de Proyección Social"/>
            <filter val="Erica Sarria"/>
            <filter val="Esnel Gonzalez"/>
            <filter val="Esperanza Botero Idarraga"/>
            <filter val="Fabian H Marín G"/>
            <filter val="Fabian H Marín G."/>
            <filter val="Fabian H Marin González"/>
            <filter val="Fabian H. Marin G."/>
            <filter val="Fabian H. Marín G."/>
            <filter val="Fabián H. Marín González"/>
            <filter val="FABIAN MARIN"/>
            <filter val="Fabián Marín"/>
            <filter val="Fernando Franco"/>
            <filter val="FERNANDO FRANCO TELLEZ"/>
            <filter val="Florelba Campo Lucumi"/>
            <filter val="Fredy Antonio Villegas Jaramillo"/>
            <filter val="GERMAN DARIO ISAZA GOMEZ"/>
            <filter val="Héctor F. Martínez"/>
            <filter val="Hector Fabio MARTINEZ"/>
            <filter val="Hector Fabio Martínez"/>
            <filter val="Héctor Fabio Martinez"/>
            <filter val="Héctor Fabio Martínez"/>
            <filter val="Héctor Fabio Martínez A"/>
            <filter val="Hector Fabio Martinez Agudelo"/>
            <filter val="Héctor Fabio Martinez Agudelo"/>
            <filter val="Héctor Fabio Matínez"/>
            <filter val="Héctor Martínez"/>
            <filter val="Héctor Martínez Agudelo"/>
            <filter val="internacionalizacion@endeporte.edu.co"/>
            <filter val="Isabel Cristina Casas Quiroga"/>
            <filter val="Isabel Cristina Selada Aguirre"/>
            <filter val="Isabel Selada"/>
            <filter val="Isabella"/>
            <filter val="isabella aguirre"/>
            <filter val="Isabella Aguirre Moreno"/>
            <filter val="Jairo Balanta"/>
            <filter val="JAIRO BALANTA ARANGO"/>
            <filter val="Jean Paul Zambrano"/>
            <filter val="Jesse Bermudez"/>
            <filter val="Jesse Bermúdez"/>
            <filter val="Jesse Bermúdez Bravo"/>
            <filter val="jesse david bermudez"/>
            <filter val="Jesse David Bermúdez"/>
            <filter val="Jesse David Bermúdez Bravo"/>
            <filter val="Jhonny Pico"/>
            <filter val="Jorge Manrique Grisales"/>
            <filter val="JOSE"/>
            <filter val="Jose Correa"/>
            <filter val="José Correa"/>
            <filter val="Juan David Correa - Julieth García"/>
            <filter val="Juan David Correa - Stefanie Tonguino"/>
            <filter val="Juan David España"/>
            <filter val="Juan David España cordoba"/>
            <filter val="Juan Davis Correa Ordóñez"/>
            <filter val="Juan Pablo Arce"/>
            <filter val="Juan Pablo Arce Ortiz"/>
            <filter val="Julián Acosta"/>
            <filter val="JULIAN OSWALDO ACOSTA"/>
            <filter val="Juliana Guevara"/>
            <filter val="Juliana Guevara Ramirez"/>
            <filter val="Julieth García Gaviria"/>
            <filter val="Katherine Miranda"/>
            <filter val="KATHERINE MIRANDA CALDERON"/>
            <filter val="Katherine Miranda Calderón"/>
            <filter val="Lina marcela"/>
            <filter val="Lina Marcela Velez Sanchez"/>
            <filter val="LISETH FERNANDA FIGUEROA ERAZO"/>
            <filter val="Lucia Urueña"/>
            <filter val="LUZ ADRIANA AGUIRRE SANTAFE"/>
            <filter val="LUZ ADRIANA AGUIRRE SANTAFÉ"/>
            <filter val="Luz Adriana Aguirre Santafé y Ruby castellanos"/>
            <filter val="Luz Adriana Hernandez"/>
            <filter val="Luz Adriana Hernandez Gaez"/>
            <filter val="Luz Betty Gonzalez"/>
            <filter val="LUZ BETTY GONZALEZ R"/>
            <filter val="LUZ BETTY GONZALEZ RODRIGUEZ"/>
            <filter val="Luz Stella Murillo"/>
            <filter val="Maria Claudia Arbelaez"/>
            <filter val="Maria Claudia Arbelaez G"/>
            <filter val="María Fernanda Vallejo Hernández"/>
            <filter val="Marilyn Guerrero"/>
            <filter val="Martha Elena Valencia"/>
            <filter val="Martha Elena Valencia z"/>
            <filter val="Martha Elena Valencia Zuluag"/>
            <filter val="Martha Elena Valencia Zuluaga"/>
            <filter val="Martha Patricia Morales"/>
            <filter val="MARTHA PATRICIA MORALES FLOREZ"/>
            <filter val="Martha Patricia Morales Flórez"/>
            <filter val="Martha Valencia"/>
            <filter val="mauricio yela"/>
            <filter val="Mónica Llanos"/>
            <filter val="Nahalia Martínez Cabanillas"/>
            <filter val="Natali Arenales Vivas"/>
            <filter val="Nathalia Martinez"/>
            <filter val="Nathalia Martínez"/>
            <filter val="Nathalia Martinez cabanillas"/>
            <filter val="Nathalia Martínez Cabanillas"/>
            <filter val="Nicolle gomez pantoja"/>
            <filter val="Oficina de Egresados"/>
            <filter val="Olga Cecilia Suarez Caicedo"/>
            <filter val="Olga Hincapie"/>
            <filter val="Orley Mauricio Perez Otero"/>
            <filter val="Ower Solarte"/>
            <filter val="Ower solarte alvear"/>
            <filter val="Patricia Morales"/>
            <filter val="PAULA SALAZAR"/>
            <filter val="Rectoria"/>
            <filter val="Rectoría"/>
            <filter val="Ricardo Rengifo"/>
            <filter val="RICARDO RENGIFO CRUZ"/>
            <filter val="Rick Fernandez"/>
            <filter val="Rick Saul Fernandez"/>
            <filter val="Rodrigo Bravo Baeza"/>
            <filter val="Rodrigo Bravo Baeza (rodrigo.bravo)"/>
            <filter val="Roger Micolta"/>
            <filter val="Sandra  Balseca Ortiz"/>
            <filter val="Sandra Balseca Ortiz"/>
            <filter val="Sandra Marcela Zuñiga Bolivar"/>
            <filter val="Sandra Parra"/>
            <filter val="Sebastian Betancourt"/>
            <filter val="Sebastián Betancourt"/>
            <filter val="Sebastián Betancourt  Valencia"/>
            <filter val="Sebastián Betancourt V"/>
            <filter val="Sebastián Betancourt V."/>
            <filter val="Sebastián Betancourt Valencia"/>
            <filter val="SECRETARIA GENERAL"/>
            <filter val="SEMANA INTERNACIONAL DE PERSONAS SORDAS"/>
            <filter val="Shirley Manrique"/>
            <filter val="SHIRLEY MANRIQUE BOHÓRQUEZ"/>
            <filter val="Stephanie Zabala Carmona"/>
            <filter val="Terapia Ocupacional"/>
            <filter val="Vanessa Cubillos"/>
            <filter val="VICKY NAYIBI SAAVEDRA LEGRO"/>
            <filter val="Vicky Nayibi Saavedra Legrp"/>
            <filter val="Vicky Saavedra"/>
            <filter val="Vicky Saavedra Legro"/>
            <filter val="Video Correo Institucional"/>
            <filter val="wilson canizales"/>
            <filter val="Ximena Tejada"/>
            <filter val="YADY MILENA SALAZAR"/>
            <filter val="Yady Salazar"/>
            <filter val="Yiseth Mosquera"/>
            <filter val="YISETH MOSQUERA M."/>
            <filter val="Yiseth Mosquera Mosquera"/>
            <filter val="Zulamy Agudelo Martinez"/>
          </filters>
        </filterColumn>
      </autoFilter>
    </customSheetView>
    <customSheetView guid="{95068C20-AFC5-4432-B881-5D29FC5A3649}" filter="1" showAutoFilter="1">
      <pageMargins left="0.7" right="0.7" top="0.75" bottom="0.75" header="0.3" footer="0.3"/>
      <autoFilter ref="A1:Q771">
        <filterColumn colId="1">
          <filters>
            <filter val="Angélica Orozco"/>
          </filters>
        </filterColumn>
      </autoFilter>
    </customSheetView>
    <customSheetView guid="{28566B34-5427-4A5D-888D-35E248339D6A}" filter="1" showAutoFilter="1">
      <pageMargins left="0.7" right="0.7" top="0.75" bottom="0.75" header="0.3" footer="0.3"/>
      <autoFilter ref="A1:Q771">
        <filterColumn colId="7">
          <filters>
            <filter val="Amablemente solicitamos corrección de estilo y el diseño de la portada del documento adjunto. Gracias"/>
            <filter val="Animar las piezas gráficas de psicología para rotar en las pantallas cada semana. No es necesario hacer las 4 animaciones de una, puedes escoger una y hacerla cada semana para dejarla programada."/>
            <filter val="Banner web de 942x273 institucional: foto del campus, redes sociales y página web. _x000a_Texto: _x000a_Institución Universitaria Escuela Nacional del Deporte_x000a_Somos educación superior de calidad pensada para ti_x000a_Conoce nuestra oferta académica"/>
            <filter val="Cordial saludo _x000a_Se solicita  el diseño de la Jornada de Inducción 2022-2 conforme a la información adjunto_x000a_Gracias"/>
            <filter val="Cordial saludo_x000a_Se solicita el 1er diseño de piezas graficas del portafolio de ARTE Y CULTURA conforme a correo &quot;SITUACION PORTAFOLIO ARTE Y CULTURA 2022-2&quot;. Para efectos prácticos se puede tomar como referencia el diseño del semestre anterior_x000a_Gracias"/>
            <filter val="Cordial saludo, favor publicar la circular de las pautas para grado por ventanilla 2022-2 realizando difusión en la página web y las redes sociales"/>
            <filter val="Cordial saludo, se remiten piezas gráficas y documentos en word con las funciones de los comités de convivencia laborar y el COPASST para que puedan ser publicadas en la intranet institucional y compartidas en los boletines internos ENDtérate."/>
            <filter val="Cordial saludo, teniendo en cuenta que nos encontramos en Matriculas según Calendario Académico, y con el propósito de disminuir las dudas que presentan los ciudadanos, solicitamos por favor se divulgue el proceso para realizarla."/>
            <filter val="Cordial saludo,_x000a_Por medio de la presente solcito amablemente me colaboren con la difusión de la siguiente información del programa especial en pedagogía"/>
            <filter val="Cordial saludo. Por favor adjunto 4  piezas para ser ajustadas por favor lo mas llamativas _x000a_(en cuanto a colores) posible. Posteriormente serán solicitadas para envío a estudiantes una a una puede ser en endterate  o los medios que ustedes consideren."/>
            <filter val="Cordial saludo._x000a__x000a_Por favor publicar en el footer de la sede electrónica la línea gratuita Línea gratuíta: 018000413691_x000a_Gracias."/>
            <filter val="Cordial saludo._x000a_Por favor divulgar mediante correo directo la ciurcular No. 110.07.02.015 adjunta, a Funcionarios, Docentes y Contratistas, el día de hoy._x000a_Gracias."/>
            <filter val="Cordial saludo._x000a_Solicitamos por favor se actualice el enlace https://intranet.endeporte.edu.co/la-entidad/normograma-institucional-por-procesos alojado en la intranet, pues todos los links se encuentran rotos imposibilitando su consulta."/>
            <filter val="Cordial saludo._x000a_Solicitamos su colaboración en la socialización de las rutas de acceso a los parqueaderos, en especial a los bici usuarios._x000a_Gracias."/>
            <filter val="Cordial saludo._x000a_Solicito por favor la elaboración de un video con el guion adjunto, relacionado con la Rendición de Cuentas."/>
            <filter val="Cordial saludo._x000a_Solicito su colaboración incluyendo en el Directorio de Funcionarios y Contratistas  de la sede electrónica, la Unidad de Bienes y Servicios._x000a_Gracias."/>
            <filter val="Elaboración de Nota y cubrimiento del evento académico para Egresados: Deporte Paralímpico"/>
            <filter val="Elaboración de pieza informativa de &quot;video expectativa&quot; para el galardón El Egresado y su Impacto. Que describa gráficamente el paso a paso para postular candidatos a estos galardones.  Esto para ser publicado el 01/08/2022"/>
            <filter val="IV FESTIVAL DE COMETAS,  21 DE AGOSTO TALLER EN LA END, 28 ELEVACIÓN BIENESTAR UNIVERSITARIO INFORMA EL SITIO."/>
            <filter val="Los estudiantes que tengan inconvenientes con el carnet estudiantil para el uso de los dispositivos de acceso, los pueden dejar en la ventanilla de atención de  la facultad correspondiente a cada programa académico  y reclamarlo en 24 horas."/>
            <filter val="Macla, _x000a__x000a_Hace poco volvió un estudiante de Profesional en Deporte que realizó su práctica en Polonia, nos gustaría hacerle una nota con la experiencia. _x000a_Podrías este miércoles a las 8:30 am? _x000a__x000a_Sería un video corto, _x000a__x000a_Estoy atenta,"/>
            <filter val="Macla, _x000a__x000a_Requiero tu apoyo con una nota sobre la suscripción de convenio con la Universidad CES, adjunto encuentras el convenio, revisa los acuerdos de aquí puedes sacar la info para la nota"/>
            <filter val="Macla, esta nota es sobre la adhesión a Expertos Internacionales, te adjunto pdf con la información para que puedas hacer la nota,"/>
            <filter val="Pieza de orgulloEND _x000a_Utiliza la fotografía que adjunto"/>
            <filter val="Pieza gráfica de OrgulloEND"/>
            <filter val="Por medio de la presente silicito amablemente me colabore con la divulgación y difusión del diplomado en docencia universitaria"/>
            <filter val="Realizar por favor un banner para el espacio del Centro de Estudios Olímpicos en la web que funcione de portada. Por favor utilizar las fotografías de la izada de bandera del Centro en agosto de 2021"/>
            <filter val="Realizar propuesta de, al menos, cinco plantillas para la divulgación de información en historias de redes sociales sobre internacionalización. Adjunto dejo plantillas antes utilizadas."/>
            <filter val="Se solicita realizar:_x000a_1. Una pieza para convocatoria a monitores y tutores académicos y socializarla en redes y correo institucional de todos los estudiantes de pregrado._x000a_2. Una pieza para convocar a los estudiantes a asistir a las monitorias y tutorías."/>
            <filter val="Serías tan amable de ayudarme realizando un comunicado a la comunidad de la institución indicando que la clave de la red WiFi END_ESTUDIANTES cambio y la nueva clave es Endeporte.2022"/>
            <filter val="Solicito por favor su colaboración publicando, en el respectivo año y orden, los Acuerdos de Consejo Directivo adjuntos, en Normativa de la Sede Electrónica"/>
            <filter val="Te invitamos a consultar el Manual de Atención al Ciudadano, la mejor herramienta para la buena atención de un funcionario público._x000a_Conócelo aquí _x000a__x000a_Pieza cuadrada como para feed. Solo se publicará en el boletín interno."/>
          </filters>
        </filterColumn>
      </autoFilter>
    </customSheetView>
    <customSheetView guid="{65BD4FD9-695B-4B87-9F65-E79AE06F8F4E}" filter="1" showAutoFilter="1">
      <pageMargins left="0.7" right="0.7" top="0.75" bottom="0.75" header="0.3" footer="0.3"/>
      <autoFilter ref="A1:Q1121">
        <filterColumn colId="1">
          <filters>
            <filter val="Maria Claudia Arbelaez"/>
          </filters>
        </filterColumn>
        <filterColumn colId="2">
          <filters blank="1">
            <filter val="Asignado"/>
            <filter val="En Proceso"/>
            <filter val="Nuevo"/>
          </filters>
        </filterColumn>
      </autoFilter>
    </customSheetView>
    <customSheetView guid="{DA04B7DD-9F0D-458C-8EEE-FC079441432E}" filter="1" showAutoFilter="1">
      <pageMargins left="0.7" right="0.7" top="0.75" bottom="0.75" header="0.3" footer="0.3"/>
      <autoFilter ref="A1:Q680">
        <filterColumn colId="1">
          <filters>
            <filter val="Angélica Orozco"/>
          </filters>
        </filterColumn>
      </autoFilter>
    </customSheetView>
    <customSheetView guid="{AE6B9E86-71F0-48E2-A356-1A3DE9EC43FE}" filter="1" showAutoFilter="1">
      <pageMargins left="0.7" right="0.7" top="0.75" bottom="0.75" header="0.3" footer="0.3"/>
      <autoFilter ref="B1:B1867">
        <filterColumn colId="0">
          <filters>
            <filter val="Angélica Orozco"/>
          </filters>
        </filterColumn>
      </autoFilter>
    </customSheetView>
    <customSheetView guid="{4270522E-F51D-4546-A28B-4B552BDFD66C}" filter="1" showAutoFilter="1">
      <pageMargins left="0.7" right="0.7" top="0.75" bottom="0.75" header="0.3" footer="0.3"/>
      <autoFilter ref="A1:Q771"/>
    </customSheetView>
    <customSheetView guid="{0E9EDF45-DCD5-4C27-A41B-442B85853CFB}" filter="1" showAutoFilter="1">
      <pageMargins left="0.7" right="0.7" top="0.75" bottom="0.75" header="0.3" footer="0.3"/>
      <autoFilter ref="A1:Q771">
        <filterColumn colId="1">
          <filters blank="1">
            <filter val="Alejandra Ordoñez"/>
            <filter val="Angélica Orozco"/>
            <filter val="Carolina Muñoz"/>
            <filter val="Cristian Ramos"/>
            <filter val="Diana Abadia"/>
            <filter val="Fernando Solarte"/>
            <filter val="Jean Paul Zambrano"/>
            <filter val="Johan Pinillo"/>
            <filter val="Maria Claudia Arbelaez"/>
            <filter val="Maria Fernanda Vallejo"/>
          </filters>
        </filterColumn>
      </autoFilter>
    </customSheetView>
    <customSheetView guid="{0E9EDF45-DCD5-4C27-A41B-442B85853CFB}" filter="1" showAutoFilter="1">
      <pageMargins left="0.7" right="0.7" top="0.75" bottom="0.75" header="0.3" footer="0.3"/>
      <autoFilter ref="A1:T1867"/>
    </customSheetView>
  </customSheetViews>
  <conditionalFormatting sqref="C2:C1867">
    <cfRule type="expression" dxfId="4" priority="1">
      <formula>OR(C2="nuevo",C2="Detenido")</formula>
    </cfRule>
  </conditionalFormatting>
  <conditionalFormatting sqref="C2:C1867">
    <cfRule type="expression" dxfId="3" priority="2">
      <formula>OR(C2="Asignado",C2="En Proceso")</formula>
    </cfRule>
  </conditionalFormatting>
  <conditionalFormatting sqref="C2:C1867">
    <cfRule type="containsText" dxfId="2" priority="3" operator="containsText" text="Completado">
      <formula>NOT(ISERROR(SEARCH(("Completado"),(C2))))</formula>
    </cfRule>
  </conditionalFormatting>
  <conditionalFormatting sqref="C2:C1867">
    <cfRule type="containsText" dxfId="1" priority="4" operator="containsText" text="Cancelado">
      <formula>NOT(ISERROR(SEARCH(("Cancelado"),(C2))))</formula>
    </cfRule>
  </conditionalFormatting>
  <dataValidations count="4">
    <dataValidation type="list" allowBlank="1" showInputMessage="1" showErrorMessage="1" prompt="Nuevo,Asignado,En Proceso,Detenido,Completado,Cancelado" sqref="C2:C1867">
      <formula1>"Nuevo,Asignado,En Proceso,Detenido,Completado,Cancelado"</formula1>
    </dataValidation>
    <dataValidation type="list" allowBlank="1" showErrorMessage="1" sqref="B3:B113 B121:B122 B125:B130 B134:B480 B486:B487 B493 B496 B499">
      <formula1>"Carolina Muñoz,Maria Fernanda Vallejo,Alejandra Ordoñez,Diana Abadia,Jean Paul Zambrano,Johan Pinillo,Maria Claudia Arbelaez,Jhon Viera,Fernando Solarte"</formula1>
    </dataValidation>
    <dataValidation type="list" allowBlank="1" showErrorMessage="1" sqref="B114:B120 B123:B124 B131:B133 B481:B485 B488:B492 B494:B495 B497:B498 B500:B1867">
      <formula1>"Alejandra Ordoñez,Angélica Orozco,Maria Claudia Arbelaez,Jhon Viera,Cristian Ramos"</formula1>
    </dataValidation>
    <dataValidation type="list" allowBlank="1" showErrorMessage="1" sqref="B2">
      <formula1>"Alejandra Ordoñez,Cristian Ramos,Maria Claudia Arbelaez,Jhon Viera,Angélica Orozco"</formula1>
    </dataValidation>
  </dataValidations>
  <hyperlinks>
    <hyperlink ref="D2" r:id="rId1"/>
    <hyperlink ref="D3" r:id="rId2"/>
    <hyperlink ref="D4" r:id="rId3"/>
    <hyperlink ref="D5" r:id="rId4"/>
    <hyperlink ref="D6" r:id="rId5"/>
    <hyperlink ref="D7" r:id="rId6"/>
    <hyperlink ref="D8" r:id="rId7"/>
    <hyperlink ref="D9" r:id="rId8"/>
    <hyperlink ref="I9" r:id="rId9"/>
    <hyperlink ref="D10" r:id="rId10"/>
    <hyperlink ref="D11" r:id="rId11"/>
    <hyperlink ref="D12" r:id="rId12"/>
    <hyperlink ref="D13" r:id="rId13"/>
    <hyperlink ref="I14" r:id="rId14"/>
    <hyperlink ref="I15" r:id="rId15"/>
    <hyperlink ref="D17" r:id="rId16"/>
    <hyperlink ref="I17" r:id="rId17"/>
    <hyperlink ref="D18" r:id="rId18"/>
    <hyperlink ref="I18" r:id="rId19"/>
    <hyperlink ref="D19" r:id="rId20"/>
    <hyperlink ref="D20" r:id="rId21"/>
    <hyperlink ref="I20" r:id="rId22"/>
    <hyperlink ref="D21" r:id="rId23"/>
    <hyperlink ref="D22" r:id="rId24"/>
    <hyperlink ref="D23" r:id="rId25"/>
    <hyperlink ref="I23" r:id="rId26"/>
    <hyperlink ref="D24" r:id="rId27"/>
    <hyperlink ref="D25" r:id="rId28"/>
    <hyperlink ref="D26" r:id="rId29"/>
    <hyperlink ref="I26" r:id="rId30"/>
    <hyperlink ref="D27" r:id="rId31"/>
    <hyperlink ref="D28" r:id="rId32"/>
    <hyperlink ref="D29" r:id="rId33"/>
    <hyperlink ref="I29" r:id="rId34"/>
    <hyperlink ref="D30" r:id="rId35"/>
    <hyperlink ref="D31" r:id="rId36"/>
    <hyperlink ref="D32" r:id="rId37"/>
    <hyperlink ref="I32" r:id="rId38"/>
    <hyperlink ref="D33" r:id="rId39"/>
    <hyperlink ref="I33" r:id="rId40"/>
    <hyperlink ref="D34" r:id="rId41"/>
    <hyperlink ref="I34" r:id="rId42"/>
    <hyperlink ref="D35" r:id="rId43"/>
    <hyperlink ref="H35" r:id="rId44"/>
    <hyperlink ref="I35" r:id="rId45"/>
    <hyperlink ref="H36" r:id="rId46" location="/2ZR3IPQJLEID"/>
    <hyperlink ref="I36" r:id="rId47"/>
    <hyperlink ref="D37" r:id="rId48"/>
    <hyperlink ref="H37" r:id="rId49"/>
    <hyperlink ref="D38" r:id="rId50"/>
    <hyperlink ref="I38" r:id="rId51"/>
    <hyperlink ref="D39" r:id="rId52"/>
    <hyperlink ref="D40" r:id="rId53"/>
    <hyperlink ref="D41" r:id="rId54"/>
    <hyperlink ref="D42" r:id="rId55"/>
    <hyperlink ref="I42" r:id="rId56"/>
    <hyperlink ref="D43" r:id="rId57"/>
    <hyperlink ref="D44" r:id="rId58"/>
    <hyperlink ref="I44" r:id="rId59"/>
    <hyperlink ref="D45" r:id="rId60"/>
    <hyperlink ref="D46" r:id="rId61"/>
    <hyperlink ref="D47" r:id="rId62"/>
    <hyperlink ref="I47" r:id="rId63"/>
    <hyperlink ref="D48" r:id="rId64"/>
    <hyperlink ref="I48" r:id="rId65"/>
    <hyperlink ref="D49" r:id="rId66"/>
    <hyperlink ref="H49" r:id="rId67"/>
    <hyperlink ref="I49" r:id="rId68"/>
    <hyperlink ref="D50" r:id="rId69"/>
    <hyperlink ref="I50" r:id="rId70"/>
    <hyperlink ref="D51" r:id="rId71"/>
    <hyperlink ref="D52" r:id="rId72"/>
    <hyperlink ref="H52" r:id="rId73"/>
    <hyperlink ref="I52" r:id="rId74"/>
    <hyperlink ref="D53" r:id="rId75"/>
    <hyperlink ref="I53" r:id="rId76"/>
    <hyperlink ref="D54" r:id="rId77"/>
    <hyperlink ref="D55" r:id="rId78"/>
    <hyperlink ref="D56" r:id="rId79"/>
    <hyperlink ref="I56" r:id="rId80"/>
    <hyperlink ref="D57" r:id="rId81"/>
    <hyperlink ref="I57" r:id="rId82"/>
    <hyperlink ref="D58" r:id="rId83"/>
    <hyperlink ref="I58" r:id="rId84"/>
    <hyperlink ref="D59" r:id="rId85"/>
    <hyperlink ref="D60" r:id="rId86"/>
    <hyperlink ref="H60" r:id="rId87" location="/30YYOOASR4J9"/>
    <hyperlink ref="I60" r:id="rId88"/>
    <hyperlink ref="D61" r:id="rId89"/>
    <hyperlink ref="D62" r:id="rId90"/>
    <hyperlink ref="I62" r:id="rId91"/>
    <hyperlink ref="D63" r:id="rId92"/>
    <hyperlink ref="D64" r:id="rId93"/>
    <hyperlink ref="I64" r:id="rId94"/>
    <hyperlink ref="D65" r:id="rId95"/>
    <hyperlink ref="H65" r:id="rId96"/>
    <hyperlink ref="D66" r:id="rId97"/>
    <hyperlink ref="D67" r:id="rId98"/>
    <hyperlink ref="I67" r:id="rId99"/>
    <hyperlink ref="D68" r:id="rId100"/>
    <hyperlink ref="H68" r:id="rId101"/>
    <hyperlink ref="D69" r:id="rId102"/>
    <hyperlink ref="I69" r:id="rId103"/>
    <hyperlink ref="D70" r:id="rId104"/>
    <hyperlink ref="H70" r:id="rId105"/>
    <hyperlink ref="I70" r:id="rId106"/>
    <hyperlink ref="D71" r:id="rId107"/>
    <hyperlink ref="D72" r:id="rId108"/>
    <hyperlink ref="D73" r:id="rId109"/>
    <hyperlink ref="H73" r:id="rId110"/>
    <hyperlink ref="I73" r:id="rId111"/>
    <hyperlink ref="D74" r:id="rId112"/>
    <hyperlink ref="I74" r:id="rId113"/>
    <hyperlink ref="D75" r:id="rId114"/>
    <hyperlink ref="I75" r:id="rId115"/>
    <hyperlink ref="D76" r:id="rId116"/>
    <hyperlink ref="D77" r:id="rId117"/>
    <hyperlink ref="D78" r:id="rId118"/>
    <hyperlink ref="D79" r:id="rId119"/>
    <hyperlink ref="I79" r:id="rId120"/>
    <hyperlink ref="D80" r:id="rId121"/>
    <hyperlink ref="D81" r:id="rId122"/>
    <hyperlink ref="I83" r:id="rId123"/>
    <hyperlink ref="D84" r:id="rId124"/>
    <hyperlink ref="D85" r:id="rId125"/>
    <hyperlink ref="I85" r:id="rId126"/>
    <hyperlink ref="D86" r:id="rId127"/>
    <hyperlink ref="H86" r:id="rId128"/>
    <hyperlink ref="I86" r:id="rId129"/>
    <hyperlink ref="D87" r:id="rId130"/>
    <hyperlink ref="I87" r:id="rId131"/>
    <hyperlink ref="D88" r:id="rId132"/>
    <hyperlink ref="I88" r:id="rId133"/>
    <hyperlink ref="D89" r:id="rId134"/>
    <hyperlink ref="D90" r:id="rId135"/>
    <hyperlink ref="D91" r:id="rId136"/>
    <hyperlink ref="I91" r:id="rId137"/>
    <hyperlink ref="D92" r:id="rId138"/>
    <hyperlink ref="I92" r:id="rId139"/>
    <hyperlink ref="D93" r:id="rId140"/>
    <hyperlink ref="D94" r:id="rId141"/>
    <hyperlink ref="D95" r:id="rId142"/>
    <hyperlink ref="D96" r:id="rId143"/>
    <hyperlink ref="D97" r:id="rId144"/>
    <hyperlink ref="I97" r:id="rId145"/>
    <hyperlink ref="D98" r:id="rId146"/>
    <hyperlink ref="I98" r:id="rId147"/>
    <hyperlink ref="D99" r:id="rId148"/>
    <hyperlink ref="D100" r:id="rId149"/>
    <hyperlink ref="D101" r:id="rId150"/>
    <hyperlink ref="I101" r:id="rId151"/>
    <hyperlink ref="D102" r:id="rId152"/>
    <hyperlink ref="I102" r:id="rId153"/>
    <hyperlink ref="D103" r:id="rId154"/>
    <hyperlink ref="I103" r:id="rId155"/>
    <hyperlink ref="D104" r:id="rId156"/>
    <hyperlink ref="I104" r:id="rId157"/>
    <hyperlink ref="D105" r:id="rId158"/>
    <hyperlink ref="D106" r:id="rId159"/>
    <hyperlink ref="D107" r:id="rId160"/>
    <hyperlink ref="D108" r:id="rId161"/>
    <hyperlink ref="D109" r:id="rId162"/>
    <hyperlink ref="D110" r:id="rId163"/>
    <hyperlink ref="I110" r:id="rId164"/>
    <hyperlink ref="D111" r:id="rId165"/>
    <hyperlink ref="H111" r:id="rId166"/>
    <hyperlink ref="I111" r:id="rId167"/>
    <hyperlink ref="D112" r:id="rId168"/>
    <hyperlink ref="D113" r:id="rId169"/>
    <hyperlink ref="D114" r:id="rId170"/>
    <hyperlink ref="I114" r:id="rId171"/>
    <hyperlink ref="D115" r:id="rId172"/>
    <hyperlink ref="D116" r:id="rId173"/>
    <hyperlink ref="I116" r:id="rId174"/>
    <hyperlink ref="D117" r:id="rId175"/>
    <hyperlink ref="I117" r:id="rId176"/>
    <hyperlink ref="D118" r:id="rId177"/>
    <hyperlink ref="H118" r:id="rId178"/>
    <hyperlink ref="D119" r:id="rId179"/>
    <hyperlink ref="H119" r:id="rId180"/>
    <hyperlink ref="D120" r:id="rId181"/>
    <hyperlink ref="D121" r:id="rId182"/>
    <hyperlink ref="D122" r:id="rId183"/>
    <hyperlink ref="D123" r:id="rId184"/>
    <hyperlink ref="D124" r:id="rId185"/>
    <hyperlink ref="H124" r:id="rId186"/>
    <hyperlink ref="I125" r:id="rId187"/>
    <hyperlink ref="D126" r:id="rId188"/>
    <hyperlink ref="H126" r:id="rId189"/>
    <hyperlink ref="D127" r:id="rId190"/>
    <hyperlink ref="D128" r:id="rId191"/>
    <hyperlink ref="D129" r:id="rId192"/>
    <hyperlink ref="D130" r:id="rId193"/>
    <hyperlink ref="D131" r:id="rId194"/>
    <hyperlink ref="I131" r:id="rId195"/>
    <hyperlink ref="D132" r:id="rId196"/>
    <hyperlink ref="I132" r:id="rId197"/>
    <hyperlink ref="D133" r:id="rId198"/>
    <hyperlink ref="D134" r:id="rId199"/>
    <hyperlink ref="I134" r:id="rId200"/>
    <hyperlink ref="D135" r:id="rId201"/>
    <hyperlink ref="I135" r:id="rId202"/>
    <hyperlink ref="D136" r:id="rId203"/>
    <hyperlink ref="D137" r:id="rId204"/>
    <hyperlink ref="H137" r:id="rId205"/>
    <hyperlink ref="I137" r:id="rId206"/>
    <hyperlink ref="D138" r:id="rId207"/>
    <hyperlink ref="I138" r:id="rId208"/>
    <hyperlink ref="D139" r:id="rId209"/>
    <hyperlink ref="D140" r:id="rId210"/>
    <hyperlink ref="I140" r:id="rId211"/>
    <hyperlink ref="D141" r:id="rId212"/>
    <hyperlink ref="D142" r:id="rId213"/>
    <hyperlink ref="D143" r:id="rId214"/>
    <hyperlink ref="I143" r:id="rId215"/>
    <hyperlink ref="D144" r:id="rId216"/>
    <hyperlink ref="I144" r:id="rId217"/>
    <hyperlink ref="D145" r:id="rId218"/>
    <hyperlink ref="D146" r:id="rId219"/>
    <hyperlink ref="D147" r:id="rId220"/>
    <hyperlink ref="D148" r:id="rId221"/>
    <hyperlink ref="D149" r:id="rId222"/>
    <hyperlink ref="D150" r:id="rId223"/>
    <hyperlink ref="D151" r:id="rId224"/>
    <hyperlink ref="H151" r:id="rId225"/>
    <hyperlink ref="I151" r:id="rId226"/>
    <hyperlink ref="D152" r:id="rId227"/>
    <hyperlink ref="I152" r:id="rId228"/>
    <hyperlink ref="D153" r:id="rId229"/>
    <hyperlink ref="D154" r:id="rId230"/>
    <hyperlink ref="D155" r:id="rId231"/>
    <hyperlink ref="I155" r:id="rId232"/>
    <hyperlink ref="D156" r:id="rId233"/>
    <hyperlink ref="I156" r:id="rId234"/>
    <hyperlink ref="D157" r:id="rId235"/>
    <hyperlink ref="H157" r:id="rId236"/>
    <hyperlink ref="I157" r:id="rId237"/>
    <hyperlink ref="D158" r:id="rId238"/>
    <hyperlink ref="D159" r:id="rId239"/>
    <hyperlink ref="D160" r:id="rId240"/>
    <hyperlink ref="I160" r:id="rId241"/>
    <hyperlink ref="D161" r:id="rId242"/>
    <hyperlink ref="I161" r:id="rId243"/>
    <hyperlink ref="D162" r:id="rId244"/>
    <hyperlink ref="D163" r:id="rId245"/>
    <hyperlink ref="D164" r:id="rId246"/>
    <hyperlink ref="H164" r:id="rId247"/>
    <hyperlink ref="I164" r:id="rId248"/>
    <hyperlink ref="D165" r:id="rId249"/>
    <hyperlink ref="D166" r:id="rId250"/>
    <hyperlink ref="I166" r:id="rId251"/>
    <hyperlink ref="D167" r:id="rId252"/>
    <hyperlink ref="I167" r:id="rId253"/>
    <hyperlink ref="D168" r:id="rId254"/>
    <hyperlink ref="D169" r:id="rId255"/>
    <hyperlink ref="D170" r:id="rId256"/>
    <hyperlink ref="D171" r:id="rId257"/>
    <hyperlink ref="I171" r:id="rId258"/>
    <hyperlink ref="D172" r:id="rId259"/>
    <hyperlink ref="D173" r:id="rId260"/>
    <hyperlink ref="I173" r:id="rId261"/>
    <hyperlink ref="D174" r:id="rId262"/>
    <hyperlink ref="D175" r:id="rId263"/>
    <hyperlink ref="D176" r:id="rId264"/>
    <hyperlink ref="D177" r:id="rId265"/>
    <hyperlink ref="I177" r:id="rId266"/>
    <hyperlink ref="D178" r:id="rId267"/>
    <hyperlink ref="I178" r:id="rId268"/>
    <hyperlink ref="D179" r:id="rId269"/>
    <hyperlink ref="I179" r:id="rId270"/>
    <hyperlink ref="D180" r:id="rId271"/>
    <hyperlink ref="D181" r:id="rId272"/>
    <hyperlink ref="I181" r:id="rId273"/>
    <hyperlink ref="D182" r:id="rId274"/>
    <hyperlink ref="D183" r:id="rId275"/>
    <hyperlink ref="I183" r:id="rId276"/>
    <hyperlink ref="D184" r:id="rId277"/>
    <hyperlink ref="D185" r:id="rId278"/>
    <hyperlink ref="D186" r:id="rId279"/>
    <hyperlink ref="D187" r:id="rId280"/>
    <hyperlink ref="H187" r:id="rId281"/>
    <hyperlink ref="I187" r:id="rId282"/>
    <hyperlink ref="D188" r:id="rId283"/>
    <hyperlink ref="H188" r:id="rId284"/>
    <hyperlink ref="I188" r:id="rId285"/>
    <hyperlink ref="D189" r:id="rId286"/>
    <hyperlink ref="I189" r:id="rId287"/>
    <hyperlink ref="D190" r:id="rId288"/>
    <hyperlink ref="H190" r:id="rId289" location=".YPCPB-hKiUl"/>
    <hyperlink ref="I190" r:id="rId290"/>
    <hyperlink ref="D192" r:id="rId291"/>
    <hyperlink ref="I192" r:id="rId292"/>
    <hyperlink ref="D193" r:id="rId293"/>
    <hyperlink ref="H193" r:id="rId294"/>
    <hyperlink ref="D194" r:id="rId295"/>
    <hyperlink ref="I194" r:id="rId296"/>
    <hyperlink ref="D195" r:id="rId297"/>
    <hyperlink ref="D196" r:id="rId298"/>
    <hyperlink ref="H196" r:id="rId299"/>
    <hyperlink ref="I196" r:id="rId300"/>
    <hyperlink ref="D197" r:id="rId301"/>
    <hyperlink ref="I197" r:id="rId302"/>
    <hyperlink ref="I198" r:id="rId303"/>
    <hyperlink ref="I200" r:id="rId304"/>
    <hyperlink ref="I201" r:id="rId305"/>
    <hyperlink ref="D202" r:id="rId306"/>
    <hyperlink ref="I202" r:id="rId307"/>
    <hyperlink ref="D203" r:id="rId308"/>
    <hyperlink ref="D204" r:id="rId309"/>
    <hyperlink ref="D205" r:id="rId310"/>
    <hyperlink ref="D206" r:id="rId311"/>
    <hyperlink ref="D207" r:id="rId312"/>
    <hyperlink ref="D208" r:id="rId313"/>
    <hyperlink ref="D209" r:id="rId314"/>
    <hyperlink ref="I209" r:id="rId315"/>
    <hyperlink ref="D211" r:id="rId316"/>
    <hyperlink ref="I211" r:id="rId317"/>
    <hyperlink ref="D212" r:id="rId318"/>
    <hyperlink ref="D213" r:id="rId319"/>
    <hyperlink ref="D214" r:id="rId320"/>
    <hyperlink ref="D215" r:id="rId321"/>
    <hyperlink ref="D216" r:id="rId322"/>
    <hyperlink ref="D217" r:id="rId323"/>
    <hyperlink ref="D218" r:id="rId324"/>
    <hyperlink ref="I218" r:id="rId325"/>
    <hyperlink ref="D219" r:id="rId326"/>
    <hyperlink ref="I219" r:id="rId327"/>
    <hyperlink ref="D220" r:id="rId328"/>
    <hyperlink ref="D221" r:id="rId329"/>
    <hyperlink ref="D222" r:id="rId330"/>
    <hyperlink ref="D223" r:id="rId331"/>
    <hyperlink ref="H223" r:id="rId332"/>
    <hyperlink ref="I223" r:id="rId333"/>
    <hyperlink ref="D224" r:id="rId334"/>
    <hyperlink ref="I224" r:id="rId335"/>
    <hyperlink ref="D225" r:id="rId336"/>
    <hyperlink ref="D226" r:id="rId337"/>
    <hyperlink ref="I226" r:id="rId338"/>
    <hyperlink ref="D227" r:id="rId339"/>
    <hyperlink ref="I227" r:id="rId340"/>
    <hyperlink ref="D228" r:id="rId341"/>
    <hyperlink ref="D229" r:id="rId342"/>
    <hyperlink ref="H229" r:id="rId343"/>
    <hyperlink ref="I229" r:id="rId344"/>
    <hyperlink ref="D230" r:id="rId345"/>
    <hyperlink ref="I230" r:id="rId346"/>
    <hyperlink ref="D231" r:id="rId347"/>
    <hyperlink ref="D232" r:id="rId348"/>
    <hyperlink ref="I232" r:id="rId349"/>
    <hyperlink ref="D233" r:id="rId350"/>
    <hyperlink ref="D234" r:id="rId351"/>
    <hyperlink ref="D235" r:id="rId352"/>
    <hyperlink ref="I235" r:id="rId353"/>
    <hyperlink ref="D236" r:id="rId354"/>
    <hyperlink ref="D237" r:id="rId355"/>
    <hyperlink ref="D238" r:id="rId356"/>
    <hyperlink ref="D239" r:id="rId357"/>
    <hyperlink ref="I239" r:id="rId358"/>
    <hyperlink ref="I240" r:id="rId359"/>
    <hyperlink ref="D241" r:id="rId360"/>
    <hyperlink ref="D242" r:id="rId361"/>
    <hyperlink ref="I242" r:id="rId362"/>
    <hyperlink ref="D243" r:id="rId363"/>
    <hyperlink ref="I243" r:id="rId364"/>
    <hyperlink ref="D244" r:id="rId365"/>
    <hyperlink ref="D245" r:id="rId366"/>
    <hyperlink ref="D247" r:id="rId367"/>
    <hyperlink ref="I247" r:id="rId368"/>
    <hyperlink ref="D248" r:id="rId369"/>
    <hyperlink ref="D249" r:id="rId370"/>
    <hyperlink ref="I249" r:id="rId371"/>
    <hyperlink ref="D250" r:id="rId372"/>
    <hyperlink ref="D251" r:id="rId373"/>
    <hyperlink ref="D252" r:id="rId374"/>
    <hyperlink ref="D253" r:id="rId375"/>
    <hyperlink ref="D254" r:id="rId376"/>
    <hyperlink ref="D255" r:id="rId377"/>
    <hyperlink ref="D256" r:id="rId378"/>
    <hyperlink ref="I256" r:id="rId379"/>
    <hyperlink ref="D257" r:id="rId380"/>
    <hyperlink ref="D258" r:id="rId381"/>
    <hyperlink ref="I258" r:id="rId382"/>
    <hyperlink ref="D259" r:id="rId383"/>
    <hyperlink ref="I260" r:id="rId384"/>
    <hyperlink ref="D261" r:id="rId385"/>
    <hyperlink ref="I261" r:id="rId386"/>
    <hyperlink ref="D262" r:id="rId387"/>
    <hyperlink ref="I262" r:id="rId388"/>
    <hyperlink ref="D263" r:id="rId389"/>
    <hyperlink ref="I263" r:id="rId390"/>
    <hyperlink ref="I264" r:id="rId391"/>
    <hyperlink ref="D265" r:id="rId392"/>
    <hyperlink ref="D266" r:id="rId393"/>
    <hyperlink ref="I266" r:id="rId394"/>
    <hyperlink ref="D267" r:id="rId395"/>
    <hyperlink ref="D268" r:id="rId396"/>
    <hyperlink ref="I268" r:id="rId397"/>
    <hyperlink ref="D269" r:id="rId398"/>
    <hyperlink ref="I269" r:id="rId399"/>
    <hyperlink ref="D270" r:id="rId400"/>
    <hyperlink ref="I270" r:id="rId401"/>
    <hyperlink ref="D271" r:id="rId402"/>
    <hyperlink ref="I271" r:id="rId403"/>
    <hyperlink ref="D272" r:id="rId404"/>
    <hyperlink ref="I272" r:id="rId405"/>
    <hyperlink ref="D273" r:id="rId406"/>
    <hyperlink ref="H273" r:id="rId407"/>
    <hyperlink ref="I273" r:id="rId408"/>
    <hyperlink ref="D274" r:id="rId409"/>
    <hyperlink ref="I274" r:id="rId410"/>
    <hyperlink ref="D275" r:id="rId411"/>
    <hyperlink ref="D276" r:id="rId412"/>
    <hyperlink ref="I276" r:id="rId413"/>
    <hyperlink ref="D277" r:id="rId414"/>
    <hyperlink ref="I277" r:id="rId415"/>
    <hyperlink ref="D278" r:id="rId416"/>
    <hyperlink ref="I278" r:id="rId417"/>
    <hyperlink ref="D279" r:id="rId418"/>
    <hyperlink ref="H279" r:id="rId419"/>
    <hyperlink ref="D280" r:id="rId420"/>
    <hyperlink ref="I280" r:id="rId421"/>
    <hyperlink ref="D281" r:id="rId422"/>
    <hyperlink ref="D282" r:id="rId423"/>
    <hyperlink ref="D283" r:id="rId424"/>
    <hyperlink ref="D284" r:id="rId425"/>
    <hyperlink ref="I284" r:id="rId426"/>
    <hyperlink ref="D285" r:id="rId427"/>
    <hyperlink ref="H285" r:id="rId428" location="/3K1SROKY6SFP"/>
    <hyperlink ref="I285" r:id="rId429"/>
    <hyperlink ref="D287" r:id="rId430"/>
    <hyperlink ref="I287" r:id="rId431"/>
    <hyperlink ref="D288" r:id="rId432"/>
    <hyperlink ref="I288" r:id="rId433"/>
    <hyperlink ref="D289" r:id="rId434"/>
    <hyperlink ref="I289" r:id="rId435"/>
    <hyperlink ref="D290" r:id="rId436"/>
    <hyperlink ref="D291" r:id="rId437"/>
    <hyperlink ref="H291" r:id="rId438"/>
    <hyperlink ref="I291" r:id="rId439"/>
    <hyperlink ref="D293" r:id="rId440"/>
    <hyperlink ref="I293" r:id="rId441"/>
    <hyperlink ref="D294" r:id="rId442"/>
    <hyperlink ref="H294" r:id="rId443"/>
    <hyperlink ref="I294" r:id="rId444"/>
    <hyperlink ref="D295" r:id="rId445"/>
    <hyperlink ref="I295" r:id="rId446"/>
    <hyperlink ref="D296" r:id="rId447"/>
    <hyperlink ref="D297" r:id="rId448"/>
    <hyperlink ref="D298" r:id="rId449"/>
    <hyperlink ref="I298" r:id="rId450"/>
    <hyperlink ref="D299" r:id="rId451"/>
    <hyperlink ref="I299" r:id="rId452"/>
    <hyperlink ref="D300" r:id="rId453"/>
    <hyperlink ref="D302" r:id="rId454"/>
    <hyperlink ref="I302" r:id="rId455"/>
    <hyperlink ref="D303" r:id="rId456"/>
    <hyperlink ref="I303" r:id="rId457"/>
    <hyperlink ref="D304" r:id="rId458"/>
    <hyperlink ref="D305" r:id="rId459"/>
    <hyperlink ref="H306" r:id="rId460"/>
    <hyperlink ref="I306" r:id="rId461"/>
    <hyperlink ref="D307" r:id="rId462"/>
    <hyperlink ref="I307" r:id="rId463"/>
    <hyperlink ref="D309" r:id="rId464"/>
    <hyperlink ref="H309" r:id="rId465"/>
    <hyperlink ref="I309" r:id="rId466"/>
    <hyperlink ref="D310" r:id="rId467"/>
    <hyperlink ref="I310" r:id="rId468"/>
    <hyperlink ref="I311" r:id="rId469"/>
    <hyperlink ref="D312" r:id="rId470"/>
    <hyperlink ref="H313" r:id="rId471"/>
    <hyperlink ref="I313" r:id="rId472"/>
    <hyperlink ref="D315" r:id="rId473"/>
    <hyperlink ref="D316" r:id="rId474"/>
    <hyperlink ref="D317" r:id="rId475"/>
    <hyperlink ref="I317" r:id="rId476"/>
    <hyperlink ref="D318" r:id="rId477"/>
    <hyperlink ref="D319" r:id="rId478"/>
    <hyperlink ref="I319" r:id="rId479"/>
    <hyperlink ref="D320" r:id="rId480"/>
    <hyperlink ref="I320" r:id="rId481"/>
    <hyperlink ref="D321" r:id="rId482"/>
    <hyperlink ref="I321" r:id="rId483"/>
    <hyperlink ref="D322" r:id="rId484"/>
    <hyperlink ref="H323" r:id="rId485"/>
    <hyperlink ref="I323" r:id="rId486"/>
    <hyperlink ref="D324" r:id="rId487"/>
    <hyperlink ref="I324" r:id="rId488"/>
    <hyperlink ref="D325" r:id="rId489"/>
    <hyperlink ref="I325" r:id="rId490"/>
    <hyperlink ref="D326" r:id="rId491"/>
    <hyperlink ref="D327" r:id="rId492"/>
    <hyperlink ref="I327" r:id="rId493"/>
    <hyperlink ref="D328" r:id="rId494"/>
    <hyperlink ref="D329" r:id="rId495"/>
    <hyperlink ref="D330" r:id="rId496"/>
    <hyperlink ref="H330" r:id="rId497"/>
    <hyperlink ref="D331" r:id="rId498"/>
    <hyperlink ref="D332" r:id="rId499"/>
    <hyperlink ref="I332" r:id="rId500"/>
    <hyperlink ref="D333" r:id="rId501"/>
    <hyperlink ref="I333" r:id="rId502"/>
    <hyperlink ref="D334" r:id="rId503"/>
    <hyperlink ref="D335" r:id="rId504"/>
    <hyperlink ref="H336" r:id="rId505" location="/3QJ4NKH3K4C5"/>
    <hyperlink ref="I336" r:id="rId506"/>
    <hyperlink ref="D337" r:id="rId507"/>
    <hyperlink ref="H337" r:id="rId508"/>
    <hyperlink ref="D338" r:id="rId509"/>
    <hyperlink ref="I338" r:id="rId510"/>
    <hyperlink ref="D339" r:id="rId511"/>
    <hyperlink ref="I339" r:id="rId512"/>
    <hyperlink ref="H340" r:id="rId513"/>
    <hyperlink ref="I340" r:id="rId514"/>
    <hyperlink ref="D341" r:id="rId515"/>
    <hyperlink ref="I341" r:id="rId516"/>
    <hyperlink ref="D342" r:id="rId517"/>
    <hyperlink ref="I342" r:id="rId518"/>
    <hyperlink ref="D343" r:id="rId519"/>
    <hyperlink ref="I343" r:id="rId520"/>
    <hyperlink ref="D344" r:id="rId521"/>
    <hyperlink ref="D345" r:id="rId522"/>
    <hyperlink ref="I345" r:id="rId523"/>
    <hyperlink ref="D346" r:id="rId524"/>
    <hyperlink ref="I346" r:id="rId525"/>
    <hyperlink ref="D347" r:id="rId526"/>
    <hyperlink ref="I347" r:id="rId527"/>
    <hyperlink ref="D348" r:id="rId528"/>
    <hyperlink ref="I348" r:id="rId529"/>
    <hyperlink ref="D349" r:id="rId530"/>
    <hyperlink ref="D350" r:id="rId531"/>
    <hyperlink ref="H350" r:id="rId532"/>
    <hyperlink ref="I350" r:id="rId533"/>
    <hyperlink ref="D351" r:id="rId534"/>
    <hyperlink ref="I351" r:id="rId535"/>
    <hyperlink ref="D352" r:id="rId536"/>
    <hyperlink ref="D353" r:id="rId537"/>
    <hyperlink ref="H353" r:id="rId538"/>
    <hyperlink ref="I353" r:id="rId539"/>
    <hyperlink ref="D354" r:id="rId540"/>
    <hyperlink ref="D355" r:id="rId541"/>
    <hyperlink ref="D356" r:id="rId542"/>
    <hyperlink ref="D357" r:id="rId543"/>
    <hyperlink ref="D358" r:id="rId544"/>
    <hyperlink ref="D359" r:id="rId545"/>
    <hyperlink ref="D360" r:id="rId546"/>
    <hyperlink ref="I360" r:id="rId547"/>
    <hyperlink ref="D361" r:id="rId548"/>
    <hyperlink ref="I361" r:id="rId549"/>
    <hyperlink ref="D362" r:id="rId550"/>
    <hyperlink ref="I362" r:id="rId551"/>
    <hyperlink ref="D363" r:id="rId552"/>
    <hyperlink ref="I363" r:id="rId553"/>
    <hyperlink ref="D364" r:id="rId554"/>
    <hyperlink ref="I364" r:id="rId555"/>
    <hyperlink ref="D365" r:id="rId556"/>
    <hyperlink ref="I365" r:id="rId557"/>
    <hyperlink ref="D366" r:id="rId558"/>
    <hyperlink ref="I366" r:id="rId559"/>
    <hyperlink ref="D367" r:id="rId560"/>
    <hyperlink ref="I367" r:id="rId561"/>
    <hyperlink ref="D368" r:id="rId562"/>
    <hyperlink ref="I368" r:id="rId563"/>
    <hyperlink ref="D369" r:id="rId564"/>
    <hyperlink ref="D370" r:id="rId565"/>
    <hyperlink ref="D371" r:id="rId566"/>
    <hyperlink ref="D372" r:id="rId567"/>
    <hyperlink ref="I372" r:id="rId568"/>
    <hyperlink ref="D373" r:id="rId569"/>
    <hyperlink ref="D374" r:id="rId570"/>
    <hyperlink ref="I374" r:id="rId571"/>
    <hyperlink ref="D375" r:id="rId572"/>
    <hyperlink ref="D376" r:id="rId573"/>
    <hyperlink ref="I376" r:id="rId574"/>
    <hyperlink ref="D377" r:id="rId575"/>
    <hyperlink ref="I377" r:id="rId576"/>
    <hyperlink ref="D378" r:id="rId577"/>
    <hyperlink ref="I378" r:id="rId578"/>
    <hyperlink ref="D379" r:id="rId579"/>
    <hyperlink ref="D380" r:id="rId580"/>
    <hyperlink ref="I380" r:id="rId581"/>
    <hyperlink ref="D381" r:id="rId582"/>
    <hyperlink ref="I381" r:id="rId583"/>
    <hyperlink ref="D382" r:id="rId584"/>
    <hyperlink ref="D383" r:id="rId585"/>
    <hyperlink ref="H383" r:id="rId586"/>
    <hyperlink ref="D384" r:id="rId587"/>
    <hyperlink ref="I384" r:id="rId588"/>
    <hyperlink ref="D385" r:id="rId589"/>
    <hyperlink ref="D386" r:id="rId590"/>
    <hyperlink ref="D387" r:id="rId591"/>
    <hyperlink ref="H387" r:id="rId592"/>
    <hyperlink ref="I387" r:id="rId593"/>
    <hyperlink ref="D388" r:id="rId594"/>
    <hyperlink ref="D389" r:id="rId595"/>
    <hyperlink ref="D390" r:id="rId596"/>
    <hyperlink ref="D391" r:id="rId597"/>
    <hyperlink ref="H391" r:id="rId598"/>
    <hyperlink ref="D392" r:id="rId599"/>
    <hyperlink ref="I392" r:id="rId600"/>
    <hyperlink ref="D393" r:id="rId601"/>
    <hyperlink ref="I393" r:id="rId602"/>
    <hyperlink ref="D394" r:id="rId603"/>
    <hyperlink ref="I394" r:id="rId604"/>
    <hyperlink ref="D395" r:id="rId605"/>
    <hyperlink ref="D396" r:id="rId606"/>
    <hyperlink ref="D397" r:id="rId607"/>
    <hyperlink ref="D398" r:id="rId608"/>
    <hyperlink ref="I398" r:id="rId609"/>
    <hyperlink ref="D399" r:id="rId610"/>
    <hyperlink ref="I399" r:id="rId611"/>
    <hyperlink ref="D400" r:id="rId612"/>
    <hyperlink ref="I400" r:id="rId613"/>
    <hyperlink ref="D401" r:id="rId614"/>
    <hyperlink ref="D402" r:id="rId615"/>
    <hyperlink ref="D403" r:id="rId616"/>
    <hyperlink ref="D404" r:id="rId617"/>
    <hyperlink ref="D405" r:id="rId618"/>
    <hyperlink ref="I405" r:id="rId619"/>
    <hyperlink ref="D406" r:id="rId620"/>
    <hyperlink ref="I406" r:id="rId621"/>
    <hyperlink ref="D407" r:id="rId622"/>
    <hyperlink ref="I407" r:id="rId623"/>
    <hyperlink ref="D408" r:id="rId624"/>
    <hyperlink ref="I408" r:id="rId625"/>
    <hyperlink ref="D409" r:id="rId626"/>
    <hyperlink ref="I409" r:id="rId627"/>
    <hyperlink ref="D410" r:id="rId628"/>
    <hyperlink ref="D411" r:id="rId629"/>
    <hyperlink ref="I411" r:id="rId630"/>
    <hyperlink ref="D412" r:id="rId631"/>
    <hyperlink ref="D413" r:id="rId632"/>
    <hyperlink ref="I413" r:id="rId633"/>
    <hyperlink ref="D414" r:id="rId634"/>
    <hyperlink ref="I414" r:id="rId635"/>
    <hyperlink ref="D415" r:id="rId636"/>
    <hyperlink ref="D416" r:id="rId637"/>
    <hyperlink ref="I416" r:id="rId638"/>
    <hyperlink ref="D417" r:id="rId639"/>
    <hyperlink ref="D418" r:id="rId640"/>
    <hyperlink ref="D419" r:id="rId641"/>
    <hyperlink ref="D420" r:id="rId642"/>
    <hyperlink ref="I420" r:id="rId643"/>
    <hyperlink ref="D421" r:id="rId644"/>
    <hyperlink ref="I421" r:id="rId645"/>
    <hyperlink ref="D422" r:id="rId646"/>
    <hyperlink ref="D423" r:id="rId647"/>
    <hyperlink ref="D424" r:id="rId648"/>
    <hyperlink ref="D425" r:id="rId649"/>
    <hyperlink ref="D426" r:id="rId650"/>
    <hyperlink ref="D427" r:id="rId651"/>
    <hyperlink ref="D428" r:id="rId652"/>
    <hyperlink ref="D429" r:id="rId653"/>
    <hyperlink ref="I429" r:id="rId654"/>
    <hyperlink ref="D430" r:id="rId655"/>
    <hyperlink ref="I430" r:id="rId656"/>
    <hyperlink ref="D431" r:id="rId657"/>
    <hyperlink ref="D432" r:id="rId658"/>
    <hyperlink ref="I432" r:id="rId659"/>
    <hyperlink ref="D433" r:id="rId660"/>
    <hyperlink ref="I433" r:id="rId661"/>
    <hyperlink ref="D434" r:id="rId662"/>
    <hyperlink ref="D435" r:id="rId663"/>
    <hyperlink ref="I435" r:id="rId664"/>
    <hyperlink ref="D436" r:id="rId665"/>
    <hyperlink ref="I436" r:id="rId666"/>
    <hyperlink ref="D437" r:id="rId667"/>
    <hyperlink ref="D438" r:id="rId668"/>
    <hyperlink ref="D439" r:id="rId669"/>
    <hyperlink ref="D440" r:id="rId670"/>
    <hyperlink ref="D441" r:id="rId671"/>
    <hyperlink ref="D442" r:id="rId672"/>
    <hyperlink ref="D443" r:id="rId673"/>
    <hyperlink ref="D444" r:id="rId674"/>
    <hyperlink ref="D445" r:id="rId675"/>
    <hyperlink ref="D446" r:id="rId676"/>
    <hyperlink ref="I446" r:id="rId677"/>
    <hyperlink ref="D447" r:id="rId678"/>
    <hyperlink ref="D448" r:id="rId679"/>
    <hyperlink ref="D449" r:id="rId680"/>
    <hyperlink ref="D450" r:id="rId681"/>
    <hyperlink ref="I450" r:id="rId682"/>
    <hyperlink ref="D451" r:id="rId683"/>
    <hyperlink ref="I451" r:id="rId684"/>
    <hyperlink ref="D452" r:id="rId685"/>
    <hyperlink ref="I452" r:id="rId686"/>
    <hyperlink ref="D453" r:id="rId687"/>
    <hyperlink ref="I453" r:id="rId688"/>
    <hyperlink ref="D454" r:id="rId689"/>
    <hyperlink ref="I454" r:id="rId690"/>
    <hyperlink ref="D455" r:id="rId691"/>
    <hyperlink ref="I455" r:id="rId692"/>
    <hyperlink ref="D456" r:id="rId693"/>
    <hyperlink ref="D457" r:id="rId694"/>
    <hyperlink ref="D458" r:id="rId695"/>
    <hyperlink ref="D459" r:id="rId696"/>
    <hyperlink ref="I459" r:id="rId697"/>
    <hyperlink ref="D460" r:id="rId698"/>
    <hyperlink ref="I460" r:id="rId699"/>
    <hyperlink ref="D461" r:id="rId700"/>
    <hyperlink ref="D462" r:id="rId701"/>
    <hyperlink ref="I462" r:id="rId702"/>
    <hyperlink ref="D463" r:id="rId703"/>
    <hyperlink ref="I463" r:id="rId704"/>
    <hyperlink ref="D464" r:id="rId705"/>
    <hyperlink ref="D465" r:id="rId706"/>
    <hyperlink ref="D466" r:id="rId707"/>
    <hyperlink ref="D467" r:id="rId708"/>
    <hyperlink ref="D468" r:id="rId709"/>
    <hyperlink ref="D469" r:id="rId710"/>
    <hyperlink ref="I469" r:id="rId711"/>
    <hyperlink ref="D470" r:id="rId712"/>
    <hyperlink ref="I470" r:id="rId713"/>
    <hyperlink ref="D471" r:id="rId714"/>
    <hyperlink ref="I471" r:id="rId715"/>
    <hyperlink ref="D472" r:id="rId716"/>
    <hyperlink ref="D473" r:id="rId717"/>
    <hyperlink ref="D474" r:id="rId718"/>
    <hyperlink ref="D475" r:id="rId719"/>
    <hyperlink ref="D476" r:id="rId720"/>
    <hyperlink ref="D477" r:id="rId721"/>
    <hyperlink ref="I477" r:id="rId722"/>
    <hyperlink ref="D478" r:id="rId723"/>
    <hyperlink ref="I478" r:id="rId724"/>
    <hyperlink ref="D479" r:id="rId725"/>
    <hyperlink ref="D480" r:id="rId726"/>
    <hyperlink ref="D481" r:id="rId727"/>
    <hyperlink ref="D482" r:id="rId728"/>
    <hyperlink ref="I482" r:id="rId729"/>
    <hyperlink ref="D483" r:id="rId730"/>
    <hyperlink ref="H483" r:id="rId731"/>
    <hyperlink ref="D484" r:id="rId732"/>
    <hyperlink ref="D485" r:id="rId733"/>
    <hyperlink ref="D486" r:id="rId734"/>
    <hyperlink ref="I486" r:id="rId735"/>
    <hyperlink ref="D487" r:id="rId736"/>
    <hyperlink ref="I487" r:id="rId737"/>
    <hyperlink ref="D488" r:id="rId738"/>
    <hyperlink ref="D489" r:id="rId739"/>
    <hyperlink ref="D490" r:id="rId740"/>
    <hyperlink ref="D491" r:id="rId741"/>
    <hyperlink ref="D492" r:id="rId742"/>
    <hyperlink ref="D493" r:id="rId743"/>
    <hyperlink ref="D494" r:id="rId744"/>
    <hyperlink ref="D495" r:id="rId745"/>
    <hyperlink ref="D496" r:id="rId746"/>
    <hyperlink ref="I496" r:id="rId747"/>
    <hyperlink ref="D497" r:id="rId748"/>
    <hyperlink ref="I497" r:id="rId749"/>
    <hyperlink ref="D498" r:id="rId750"/>
    <hyperlink ref="D499" r:id="rId751"/>
    <hyperlink ref="D500" r:id="rId752"/>
    <hyperlink ref="D501" r:id="rId753"/>
    <hyperlink ref="D502" r:id="rId754"/>
    <hyperlink ref="D503" r:id="rId755"/>
    <hyperlink ref="D504" r:id="rId756"/>
    <hyperlink ref="I504" r:id="rId757"/>
    <hyperlink ref="D505" r:id="rId758"/>
    <hyperlink ref="D506" r:id="rId759"/>
    <hyperlink ref="I506" r:id="rId760"/>
    <hyperlink ref="D507" r:id="rId761"/>
    <hyperlink ref="D508" r:id="rId762"/>
    <hyperlink ref="I508" r:id="rId763"/>
    <hyperlink ref="D509" r:id="rId764"/>
    <hyperlink ref="I509" r:id="rId765"/>
    <hyperlink ref="D510" r:id="rId766"/>
    <hyperlink ref="D511" r:id="rId767"/>
    <hyperlink ref="D512" r:id="rId768"/>
    <hyperlink ref="I512" r:id="rId769"/>
    <hyperlink ref="D513" r:id="rId770"/>
    <hyperlink ref="I513" r:id="rId771"/>
    <hyperlink ref="D514" r:id="rId772"/>
    <hyperlink ref="I514" r:id="rId773"/>
    <hyperlink ref="D515" r:id="rId774"/>
    <hyperlink ref="I515" r:id="rId775"/>
    <hyperlink ref="D516" r:id="rId776"/>
    <hyperlink ref="I516" r:id="rId777"/>
    <hyperlink ref="D517" r:id="rId778"/>
    <hyperlink ref="I517" r:id="rId779"/>
    <hyperlink ref="D518" r:id="rId780"/>
    <hyperlink ref="I518" r:id="rId781"/>
    <hyperlink ref="D519" r:id="rId782"/>
    <hyperlink ref="H519" r:id="rId783"/>
    <hyperlink ref="D520" r:id="rId784"/>
    <hyperlink ref="I520" r:id="rId785"/>
    <hyperlink ref="D521" r:id="rId786"/>
    <hyperlink ref="D522" r:id="rId787"/>
    <hyperlink ref="D523" r:id="rId788"/>
    <hyperlink ref="I523" r:id="rId789"/>
    <hyperlink ref="D524" r:id="rId790"/>
    <hyperlink ref="I524" r:id="rId791"/>
    <hyperlink ref="D525" r:id="rId792"/>
    <hyperlink ref="I525" r:id="rId793"/>
    <hyperlink ref="D526" r:id="rId794"/>
    <hyperlink ref="D527" r:id="rId795"/>
    <hyperlink ref="I527" r:id="rId796"/>
    <hyperlink ref="D528" r:id="rId797"/>
    <hyperlink ref="H528" r:id="rId798"/>
    <hyperlink ref="I528" r:id="rId799"/>
    <hyperlink ref="D529" r:id="rId800"/>
    <hyperlink ref="I529" r:id="rId801"/>
    <hyperlink ref="D530" r:id="rId802"/>
    <hyperlink ref="I530" r:id="rId803"/>
    <hyperlink ref="D531" r:id="rId804"/>
    <hyperlink ref="D532" r:id="rId805"/>
    <hyperlink ref="I532" r:id="rId806"/>
    <hyperlink ref="D533" r:id="rId807"/>
    <hyperlink ref="I533" r:id="rId808"/>
    <hyperlink ref="D534" r:id="rId809"/>
    <hyperlink ref="I534" r:id="rId810"/>
    <hyperlink ref="D535" r:id="rId811"/>
    <hyperlink ref="D536" r:id="rId812"/>
    <hyperlink ref="H536" r:id="rId813"/>
    <hyperlink ref="I536" r:id="rId814"/>
    <hyperlink ref="D537" r:id="rId815"/>
    <hyperlink ref="I537" r:id="rId816"/>
    <hyperlink ref="D538" r:id="rId817"/>
    <hyperlink ref="I538" r:id="rId818"/>
    <hyperlink ref="D539" r:id="rId819"/>
    <hyperlink ref="I539" r:id="rId820"/>
    <hyperlink ref="D540" r:id="rId821"/>
    <hyperlink ref="D541" r:id="rId822"/>
    <hyperlink ref="H541" r:id="rId823"/>
    <hyperlink ref="I541" r:id="rId824"/>
    <hyperlink ref="D542" r:id="rId825"/>
    <hyperlink ref="I542" r:id="rId826"/>
    <hyperlink ref="D543" r:id="rId827"/>
    <hyperlink ref="I543" r:id="rId828"/>
    <hyperlink ref="D544" r:id="rId829"/>
    <hyperlink ref="I544" r:id="rId830"/>
    <hyperlink ref="D545" r:id="rId831"/>
    <hyperlink ref="I545" r:id="rId832"/>
    <hyperlink ref="D546" r:id="rId833"/>
    <hyperlink ref="D547" r:id="rId834"/>
    <hyperlink ref="H547" r:id="rId835"/>
    <hyperlink ref="I547" r:id="rId836"/>
    <hyperlink ref="D548" r:id="rId837"/>
    <hyperlink ref="I548" r:id="rId838"/>
    <hyperlink ref="D549" r:id="rId839"/>
    <hyperlink ref="D550" r:id="rId840"/>
    <hyperlink ref="D551" r:id="rId841"/>
    <hyperlink ref="I551" r:id="rId842"/>
    <hyperlink ref="D552" r:id="rId843"/>
    <hyperlink ref="I552" r:id="rId844"/>
    <hyperlink ref="D553" r:id="rId845"/>
    <hyperlink ref="I553" r:id="rId846"/>
    <hyperlink ref="D554" r:id="rId847"/>
    <hyperlink ref="D555" r:id="rId848"/>
    <hyperlink ref="I555" r:id="rId849"/>
    <hyperlink ref="D556" r:id="rId850"/>
    <hyperlink ref="I556" r:id="rId851"/>
    <hyperlink ref="D557" r:id="rId852"/>
    <hyperlink ref="I557" r:id="rId853"/>
    <hyperlink ref="D558" r:id="rId854"/>
    <hyperlink ref="D559" r:id="rId855"/>
    <hyperlink ref="D560" r:id="rId856"/>
    <hyperlink ref="I560" r:id="rId857"/>
    <hyperlink ref="D561" r:id="rId858"/>
    <hyperlink ref="I561" r:id="rId859"/>
    <hyperlink ref="D562" r:id="rId860"/>
    <hyperlink ref="D563" r:id="rId861"/>
    <hyperlink ref="D564" r:id="rId862"/>
    <hyperlink ref="D565" r:id="rId863"/>
    <hyperlink ref="I565" r:id="rId864"/>
    <hyperlink ref="D566" r:id="rId865"/>
    <hyperlink ref="D567" r:id="rId866"/>
    <hyperlink ref="D568" r:id="rId867"/>
    <hyperlink ref="D569" r:id="rId868"/>
    <hyperlink ref="I569" r:id="rId869"/>
    <hyperlink ref="D570" r:id="rId870"/>
    <hyperlink ref="I570" r:id="rId871"/>
    <hyperlink ref="D571" r:id="rId872"/>
    <hyperlink ref="I571" r:id="rId873"/>
    <hyperlink ref="D572" r:id="rId874"/>
    <hyperlink ref="D573" r:id="rId875"/>
    <hyperlink ref="D574" r:id="rId876"/>
    <hyperlink ref="I574" r:id="rId877"/>
    <hyperlink ref="D575" r:id="rId878"/>
    <hyperlink ref="I575" r:id="rId879"/>
    <hyperlink ref="D576" r:id="rId880"/>
    <hyperlink ref="I576" r:id="rId881"/>
    <hyperlink ref="D577" r:id="rId882"/>
    <hyperlink ref="D578" r:id="rId883"/>
    <hyperlink ref="I578" r:id="rId884"/>
    <hyperlink ref="D579" r:id="rId885"/>
    <hyperlink ref="D580" r:id="rId886"/>
    <hyperlink ref="D581" r:id="rId887"/>
    <hyperlink ref="D582" r:id="rId888"/>
    <hyperlink ref="I582" r:id="rId889"/>
    <hyperlink ref="D583" r:id="rId890"/>
    <hyperlink ref="I583" r:id="rId891"/>
    <hyperlink ref="D584" r:id="rId892"/>
    <hyperlink ref="I584" r:id="rId893"/>
    <hyperlink ref="D585" r:id="rId894"/>
    <hyperlink ref="I585" r:id="rId895"/>
    <hyperlink ref="D586" r:id="rId896"/>
    <hyperlink ref="I586" r:id="rId897"/>
    <hyperlink ref="D587" r:id="rId898"/>
    <hyperlink ref="I587" r:id="rId899"/>
    <hyperlink ref="D588" r:id="rId900"/>
    <hyperlink ref="I588" r:id="rId901"/>
    <hyperlink ref="D589" r:id="rId902"/>
    <hyperlink ref="I589" r:id="rId903"/>
    <hyperlink ref="D590" r:id="rId904"/>
    <hyperlink ref="D591" r:id="rId905"/>
    <hyperlink ref="D592" r:id="rId906"/>
    <hyperlink ref="D593" r:id="rId907"/>
    <hyperlink ref="D594" r:id="rId908"/>
    <hyperlink ref="D595" r:id="rId909"/>
    <hyperlink ref="I595" r:id="rId910"/>
    <hyperlink ref="D596" r:id="rId911"/>
    <hyperlink ref="D597" r:id="rId912"/>
    <hyperlink ref="I597" r:id="rId913"/>
    <hyperlink ref="D598" r:id="rId914"/>
    <hyperlink ref="I598" r:id="rId915"/>
    <hyperlink ref="D599" r:id="rId916"/>
    <hyperlink ref="I599" r:id="rId917"/>
    <hyperlink ref="D600" r:id="rId918"/>
    <hyperlink ref="I600" r:id="rId919"/>
    <hyperlink ref="D601" r:id="rId920"/>
    <hyperlink ref="I601" r:id="rId921"/>
    <hyperlink ref="D602" r:id="rId922"/>
    <hyperlink ref="D603" r:id="rId923"/>
    <hyperlink ref="I603" r:id="rId924"/>
    <hyperlink ref="D604" r:id="rId925"/>
    <hyperlink ref="I604" r:id="rId926"/>
    <hyperlink ref="D605" r:id="rId927"/>
    <hyperlink ref="I605" r:id="rId928"/>
    <hyperlink ref="D606" r:id="rId929"/>
    <hyperlink ref="D607" r:id="rId930"/>
    <hyperlink ref="I607" r:id="rId931"/>
    <hyperlink ref="D608" r:id="rId932"/>
    <hyperlink ref="D609" r:id="rId933"/>
    <hyperlink ref="D610" r:id="rId934"/>
    <hyperlink ref="I610" r:id="rId935"/>
    <hyperlink ref="D611" r:id="rId936"/>
    <hyperlink ref="I611" r:id="rId937"/>
    <hyperlink ref="D612" r:id="rId938"/>
    <hyperlink ref="I612" r:id="rId939"/>
    <hyperlink ref="D613" r:id="rId940"/>
    <hyperlink ref="I613" r:id="rId941"/>
    <hyperlink ref="D614" r:id="rId942"/>
    <hyperlink ref="I614" r:id="rId943"/>
    <hyperlink ref="D615" r:id="rId944"/>
    <hyperlink ref="I615" r:id="rId945"/>
    <hyperlink ref="D616" r:id="rId946"/>
    <hyperlink ref="I616" r:id="rId947"/>
    <hyperlink ref="D617" r:id="rId948"/>
    <hyperlink ref="H617" r:id="rId949"/>
    <hyperlink ref="I617" r:id="rId950"/>
    <hyperlink ref="D618" r:id="rId951"/>
    <hyperlink ref="I618" r:id="rId952"/>
    <hyperlink ref="D619" r:id="rId953"/>
    <hyperlink ref="I619" r:id="rId954"/>
    <hyperlink ref="D620" r:id="rId955"/>
    <hyperlink ref="I620" r:id="rId956"/>
    <hyperlink ref="D621" r:id="rId957"/>
    <hyperlink ref="I621" r:id="rId958"/>
    <hyperlink ref="D622" r:id="rId959"/>
    <hyperlink ref="D623" r:id="rId960"/>
    <hyperlink ref="D624" r:id="rId961"/>
    <hyperlink ref="D625" r:id="rId962"/>
    <hyperlink ref="I625" r:id="rId963"/>
    <hyperlink ref="D626" r:id="rId964"/>
    <hyperlink ref="D627" r:id="rId965"/>
    <hyperlink ref="I627" r:id="rId966"/>
    <hyperlink ref="D628" r:id="rId967"/>
    <hyperlink ref="I628" r:id="rId968"/>
    <hyperlink ref="D629" r:id="rId969"/>
    <hyperlink ref="I629" r:id="rId970"/>
    <hyperlink ref="D630" r:id="rId971"/>
    <hyperlink ref="I630" r:id="rId972"/>
    <hyperlink ref="D631" r:id="rId973"/>
    <hyperlink ref="I631" r:id="rId974"/>
    <hyperlink ref="D632" r:id="rId975"/>
    <hyperlink ref="I632" r:id="rId976"/>
    <hyperlink ref="D633" r:id="rId977"/>
    <hyperlink ref="I633" r:id="rId978"/>
    <hyperlink ref="D634" r:id="rId979"/>
    <hyperlink ref="D635" r:id="rId980"/>
    <hyperlink ref="D636" r:id="rId981"/>
    <hyperlink ref="D637" r:id="rId982"/>
    <hyperlink ref="I637" r:id="rId983"/>
    <hyperlink ref="D638" r:id="rId984"/>
    <hyperlink ref="I638" r:id="rId985"/>
    <hyperlink ref="D639" r:id="rId986"/>
    <hyperlink ref="I639" r:id="rId987"/>
    <hyperlink ref="D640" r:id="rId988"/>
    <hyperlink ref="I640" r:id="rId989"/>
    <hyperlink ref="D641" r:id="rId990"/>
    <hyperlink ref="I641" r:id="rId991"/>
    <hyperlink ref="D642" r:id="rId992"/>
    <hyperlink ref="I642" r:id="rId993"/>
    <hyperlink ref="I643" r:id="rId994"/>
    <hyperlink ref="I644" r:id="rId995"/>
    <hyperlink ref="I645" r:id="rId996"/>
    <hyperlink ref="I646" r:id="rId997"/>
    <hyperlink ref="I647" r:id="rId998"/>
    <hyperlink ref="I649" r:id="rId999"/>
    <hyperlink ref="I650" r:id="rId1000"/>
    <hyperlink ref="I651" r:id="rId1001"/>
    <hyperlink ref="I652" r:id="rId1002"/>
    <hyperlink ref="H654" r:id="rId1003"/>
    <hyperlink ref="I654" r:id="rId1004"/>
    <hyperlink ref="I657" r:id="rId1005"/>
    <hyperlink ref="I659" r:id="rId1006"/>
    <hyperlink ref="I660" r:id="rId1007"/>
    <hyperlink ref="I661" r:id="rId1008"/>
    <hyperlink ref="I662" r:id="rId1009"/>
    <hyperlink ref="I663" r:id="rId1010"/>
    <hyperlink ref="I664" r:id="rId1011"/>
    <hyperlink ref="I666" r:id="rId1012"/>
    <hyperlink ref="I667" r:id="rId1013"/>
    <hyperlink ref="I669" r:id="rId1014"/>
    <hyperlink ref="I670" r:id="rId1015"/>
    <hyperlink ref="H672" r:id="rId1016"/>
    <hyperlink ref="I672" r:id="rId1017"/>
    <hyperlink ref="I673" r:id="rId1018"/>
    <hyperlink ref="I674" r:id="rId1019"/>
    <hyperlink ref="I677" r:id="rId1020"/>
    <hyperlink ref="I678" r:id="rId1021"/>
    <hyperlink ref="I683" r:id="rId1022"/>
    <hyperlink ref="I684" r:id="rId1023"/>
    <hyperlink ref="I685" r:id="rId1024"/>
    <hyperlink ref="I686" r:id="rId1025"/>
    <hyperlink ref="I688" r:id="rId1026"/>
    <hyperlink ref="I689" r:id="rId1027"/>
    <hyperlink ref="I690" r:id="rId1028"/>
    <hyperlink ref="I691" r:id="rId1029"/>
    <hyperlink ref="I696" r:id="rId1030"/>
    <hyperlink ref="I697" r:id="rId1031"/>
    <hyperlink ref="I698" r:id="rId1032"/>
    <hyperlink ref="I699" r:id="rId1033"/>
    <hyperlink ref="I700" r:id="rId1034"/>
    <hyperlink ref="H701" r:id="rId1035"/>
    <hyperlink ref="I702" r:id="rId1036"/>
    <hyperlink ref="I704" r:id="rId1037"/>
    <hyperlink ref="I706" r:id="rId1038"/>
    <hyperlink ref="I709" r:id="rId1039"/>
    <hyperlink ref="I711" r:id="rId1040"/>
    <hyperlink ref="I714" r:id="rId1041"/>
    <hyperlink ref="I715" r:id="rId1042"/>
    <hyperlink ref="I720" r:id="rId1043"/>
    <hyperlink ref="I721" r:id="rId1044"/>
    <hyperlink ref="I722" r:id="rId1045"/>
    <hyperlink ref="I723" r:id="rId1046"/>
    <hyperlink ref="I726" r:id="rId1047"/>
    <hyperlink ref="I727" r:id="rId1048"/>
    <hyperlink ref="I732" r:id="rId1049"/>
    <hyperlink ref="I733" r:id="rId1050"/>
    <hyperlink ref="H735" r:id="rId1051"/>
    <hyperlink ref="I736" r:id="rId1052"/>
    <hyperlink ref="I738" r:id="rId1053"/>
    <hyperlink ref="I741" r:id="rId1054"/>
    <hyperlink ref="I744" r:id="rId1055"/>
    <hyperlink ref="I746" r:id="rId1056"/>
    <hyperlink ref="I747" r:id="rId1057"/>
    <hyperlink ref="I748" r:id="rId1058"/>
    <hyperlink ref="I750" r:id="rId1059"/>
    <hyperlink ref="H751" r:id="rId1060"/>
    <hyperlink ref="I754" r:id="rId1061"/>
    <hyperlink ref="I755" r:id="rId1062"/>
    <hyperlink ref="I759" r:id="rId1063"/>
    <hyperlink ref="H763" r:id="rId1064"/>
    <hyperlink ref="I765" r:id="rId1065"/>
    <hyperlink ref="I767" r:id="rId1066"/>
    <hyperlink ref="H769" r:id="rId1067"/>
    <hyperlink ref="D770" r:id="rId1068"/>
    <hyperlink ref="D771" r:id="rId1069"/>
    <hyperlink ref="H771" r:id="rId1070"/>
    <hyperlink ref="I771" r:id="rId107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
  <sheetViews>
    <sheetView showGridLines="0" workbookViewId="0"/>
  </sheetViews>
  <sheetFormatPr baseColWidth="10" defaultColWidth="12.5703125" defaultRowHeight="15.75" customHeight="1"/>
  <cols>
    <col min="1" max="1" width="47" customWidth="1"/>
  </cols>
  <sheetData>
    <row r="1" spans="1:1" ht="15.75" customHeight="1">
      <c r="A1" s="36" t="s">
        <v>1914</v>
      </c>
    </row>
  </sheetData>
  <dataValidations count="1">
    <dataValidation type="list" allowBlank="1" showErrorMessage="1" sqref="A1">
      <formula1>"enero,febrero,marzo,abril,mayo,junio,julio,agosto,septiembre,octubre,noviembre,diciembre"</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80000"/>
    <outlinePr summaryBelow="0" summaryRight="0"/>
  </sheetPr>
  <dimension ref="A2:Z200"/>
  <sheetViews>
    <sheetView workbookViewId="0"/>
  </sheetViews>
  <sheetFormatPr baseColWidth="10" defaultColWidth="12.5703125" defaultRowHeight="15.75" customHeight="1"/>
  <cols>
    <col min="2" max="2" width="37.42578125" customWidth="1"/>
    <col min="3" max="9" width="13.28515625" customWidth="1"/>
  </cols>
  <sheetData>
    <row r="2" spans="1:26">
      <c r="A2" s="37"/>
      <c r="B2" s="38" t="s">
        <v>1915</v>
      </c>
      <c r="C2" s="38" t="s">
        <v>1916</v>
      </c>
      <c r="D2" s="38" t="s">
        <v>28</v>
      </c>
      <c r="E2" s="38" t="s">
        <v>1824</v>
      </c>
      <c r="F2" s="38" t="s">
        <v>1699</v>
      </c>
      <c r="G2" s="38" t="s">
        <v>34</v>
      </c>
      <c r="H2" s="38" t="s">
        <v>27</v>
      </c>
      <c r="I2" s="38" t="s">
        <v>17</v>
      </c>
      <c r="J2" s="37"/>
      <c r="K2" s="37"/>
      <c r="L2" s="37"/>
      <c r="M2" s="37"/>
      <c r="N2" s="37"/>
      <c r="O2" s="37"/>
      <c r="P2" s="37"/>
      <c r="Q2" s="37"/>
      <c r="R2" s="37"/>
      <c r="S2" s="37"/>
      <c r="T2" s="37"/>
      <c r="U2" s="37"/>
      <c r="V2" s="37"/>
      <c r="W2" s="37"/>
      <c r="X2" s="37"/>
      <c r="Y2" s="37"/>
      <c r="Z2" s="37"/>
    </row>
    <row r="3" spans="1:26">
      <c r="A3" s="37"/>
      <c r="B3" s="38" t="s">
        <v>1917</v>
      </c>
      <c r="C3" s="37">
        <f t="shared" ref="C3:I3" si="0">SUM(C4:C10)</f>
        <v>432</v>
      </c>
      <c r="D3" s="37">
        <f t="shared" si="0"/>
        <v>1</v>
      </c>
      <c r="E3" s="37">
        <f t="shared" si="0"/>
        <v>4</v>
      </c>
      <c r="F3" s="37">
        <f t="shared" si="0"/>
        <v>3</v>
      </c>
      <c r="G3" s="37">
        <f t="shared" si="0"/>
        <v>7</v>
      </c>
      <c r="H3" s="37">
        <f t="shared" si="0"/>
        <v>407</v>
      </c>
      <c r="I3" s="37">
        <f t="shared" si="0"/>
        <v>10</v>
      </c>
      <c r="J3" s="37"/>
      <c r="K3" s="37"/>
      <c r="L3" s="37"/>
      <c r="M3" s="37"/>
      <c r="N3" s="37"/>
      <c r="O3" s="37"/>
      <c r="P3" s="37"/>
      <c r="Q3" s="37"/>
      <c r="R3" s="37"/>
      <c r="S3" s="37"/>
      <c r="T3" s="37"/>
      <c r="U3" s="37"/>
      <c r="V3" s="37"/>
      <c r="W3" s="37"/>
      <c r="X3" s="37"/>
      <c r="Y3" s="37"/>
      <c r="Z3" s="37"/>
    </row>
    <row r="4" spans="1:26">
      <c r="B4" s="23" t="s">
        <v>29</v>
      </c>
      <c r="C4" s="33">
        <f>COUNTIF('Respuestas de formulario 1'!$B:$B,$B4)</f>
        <v>3</v>
      </c>
      <c r="D4" s="33">
        <f>COUNTIFS('Respuestas de formulario 1'!$B:$B,$B4,'Respuestas de formulario 1'!$C:$C,D$2)</f>
        <v>0</v>
      </c>
      <c r="E4" s="33">
        <f>COUNTIFS('Respuestas de formulario 1'!$B:$B,$B4,'Respuestas de formulario 1'!$C:$C,E$2)</f>
        <v>0</v>
      </c>
      <c r="F4" s="33">
        <f>COUNTIFS('Respuestas de formulario 1'!$B:$B,$B4,'Respuestas de formulario 1'!$C:$C,F$2)</f>
        <v>0</v>
      </c>
      <c r="G4" s="33">
        <f>COUNTIFS('Respuestas de formulario 1'!$B:$B,$B4,'Respuestas de formulario 1'!$C:$C,G$2)</f>
        <v>0</v>
      </c>
      <c r="H4" s="33">
        <f>COUNTIFS('Respuestas de formulario 1'!$B:$B,$B4,'Respuestas de formulario 1'!$C:$C,H$2)</f>
        <v>3</v>
      </c>
      <c r="I4" s="33">
        <f>COUNTIFS('Respuestas de formulario 1'!$B:$B,$B4,'Respuestas de formulario 1'!$C:$C,I$2)</f>
        <v>0</v>
      </c>
    </row>
    <row r="5" spans="1:26">
      <c r="B5" s="23" t="s">
        <v>41</v>
      </c>
      <c r="C5" s="33">
        <f>COUNTIF('Respuestas de formulario 1'!$B:$B,$B5)</f>
        <v>76</v>
      </c>
      <c r="D5" s="33">
        <f>COUNTIFS('Respuestas de formulario 1'!$B:$B,$B5,'Respuestas de formulario 1'!$C:$C,D$2)</f>
        <v>0</v>
      </c>
      <c r="E5" s="33">
        <f>COUNTIFS('Respuestas de formulario 1'!$B:$B,$B5,'Respuestas de formulario 1'!$C:$C,E$2)</f>
        <v>0</v>
      </c>
      <c r="F5" s="33">
        <f>COUNTIFS('Respuestas de formulario 1'!$B:$B,$B5,'Respuestas de formulario 1'!$C:$C,F$2)</f>
        <v>0</v>
      </c>
      <c r="G5" s="33">
        <f>COUNTIFS('Respuestas de formulario 1'!$B:$B,$B5,'Respuestas de formulario 1'!$C:$C,G$2)</f>
        <v>0</v>
      </c>
      <c r="H5" s="33">
        <f>COUNTIFS('Respuestas de formulario 1'!$B:$B,$B5,'Respuestas de formulario 1'!$C:$C,H$2)</f>
        <v>76</v>
      </c>
      <c r="I5" s="33">
        <f>COUNTIFS('Respuestas de formulario 1'!$B:$B,$B5,'Respuestas de formulario 1'!$C:$C,I$2)</f>
        <v>0</v>
      </c>
    </row>
    <row r="6" spans="1:26">
      <c r="B6" s="39" t="s">
        <v>74</v>
      </c>
      <c r="C6" s="33">
        <f>COUNTIF('Respuestas de formulario 1'!$B:$B,$B6)</f>
        <v>129</v>
      </c>
      <c r="D6" s="33">
        <f>COUNTIFS('Respuestas de formulario 1'!$B:$B,$B6,'Respuestas de formulario 1'!$C:$C,D$2)</f>
        <v>0</v>
      </c>
      <c r="E6" s="33">
        <f>COUNTIFS('Respuestas de formulario 1'!$B:$B,$B6,'Respuestas de formulario 1'!$C:$C,E$2)</f>
        <v>3</v>
      </c>
      <c r="F6" s="33">
        <f>COUNTIFS('Respuestas de formulario 1'!$B:$B,$B6,'Respuestas de formulario 1'!$C:$C,F$2)</f>
        <v>3</v>
      </c>
      <c r="G6" s="33">
        <f>COUNTIFS('Respuestas de formulario 1'!$B:$B,$B6,'Respuestas de formulario 1'!$C:$C,G$2)</f>
        <v>1</v>
      </c>
      <c r="H6" s="33">
        <f>COUNTIFS('Respuestas de formulario 1'!$B:$B,$B6,'Respuestas de formulario 1'!$C:$C,H$2)</f>
        <v>120</v>
      </c>
      <c r="I6" s="33">
        <f>COUNTIFS('Respuestas de formulario 1'!$B:$B,$B6,'Respuestas de formulario 1'!$C:$C,I$2)</f>
        <v>2</v>
      </c>
    </row>
    <row r="7" spans="1:26">
      <c r="B7" s="39" t="s">
        <v>16</v>
      </c>
      <c r="C7" s="33">
        <f>COUNTIF('Respuestas de formulario 1'!$B:$B,$B7)</f>
        <v>85</v>
      </c>
      <c r="D7" s="33">
        <f>COUNTIFS('Respuestas de formulario 1'!$B:$B,$B7,'Respuestas de formulario 1'!$C:$C,D$2)</f>
        <v>1</v>
      </c>
      <c r="E7" s="33">
        <f>COUNTIFS('Respuestas de formulario 1'!$B:$B,$B7,'Respuestas de formulario 1'!$C:$C,E$2)</f>
        <v>0</v>
      </c>
      <c r="F7" s="33">
        <f>COUNTIFS('Respuestas de formulario 1'!$B:$B,$B7,'Respuestas de formulario 1'!$C:$C,F$2)</f>
        <v>0</v>
      </c>
      <c r="G7" s="33">
        <f>COUNTIFS('Respuestas de formulario 1'!$B:$B,$B7,'Respuestas de formulario 1'!$C:$C,G$2)</f>
        <v>2</v>
      </c>
      <c r="H7" s="33">
        <f>COUNTIFS('Respuestas de formulario 1'!$B:$B,$B7,'Respuestas de formulario 1'!$C:$C,H$2)</f>
        <v>80</v>
      </c>
      <c r="I7" s="33">
        <f>COUNTIFS('Respuestas de formulario 1'!$B:$B,$B7,'Respuestas de formulario 1'!$C:$C,I$2)</f>
        <v>2</v>
      </c>
    </row>
    <row r="8" spans="1:26">
      <c r="B8" s="39" t="s">
        <v>470</v>
      </c>
      <c r="C8" s="33">
        <f>COUNTIF('Respuestas de formulario 1'!$B:$B,$B8)</f>
        <v>3</v>
      </c>
      <c r="D8" s="33">
        <f>COUNTIFS('Respuestas de formulario 1'!$B:$B,$B8,'Respuestas de formulario 1'!$C:$C,D$2)</f>
        <v>0</v>
      </c>
      <c r="E8" s="33">
        <f>COUNTIFS('Respuestas de formulario 1'!$B:$B,$B8,'Respuestas de formulario 1'!$C:$C,E$2)</f>
        <v>0</v>
      </c>
      <c r="F8" s="33">
        <f>COUNTIFS('Respuestas de formulario 1'!$B:$B,$B8,'Respuestas de formulario 1'!$C:$C,F$2)</f>
        <v>0</v>
      </c>
      <c r="G8" s="33">
        <f>COUNTIFS('Respuestas de formulario 1'!$B:$B,$B8,'Respuestas de formulario 1'!$C:$C,G$2)</f>
        <v>0</v>
      </c>
      <c r="H8" s="33">
        <f>COUNTIFS('Respuestas de formulario 1'!$B:$B,$B8,'Respuestas de formulario 1'!$C:$C,H$2)</f>
        <v>3</v>
      </c>
      <c r="I8" s="33">
        <f>COUNTIFS('Respuestas de formulario 1'!$B:$B,$B8,'Respuestas de formulario 1'!$C:$C,I$2)</f>
        <v>0</v>
      </c>
    </row>
    <row r="9" spans="1:26">
      <c r="B9" s="39" t="s">
        <v>33</v>
      </c>
      <c r="C9" s="33">
        <f>COUNTIF('Respuestas de formulario 1'!$B:$B,$B9)</f>
        <v>9</v>
      </c>
      <c r="D9" s="33">
        <f>COUNTIFS('Respuestas de formulario 1'!$B:$B,$B9,'Respuestas de formulario 1'!$C:$C,D$2)</f>
        <v>0</v>
      </c>
      <c r="E9" s="33">
        <f>COUNTIFS('Respuestas de formulario 1'!$B:$B,$B9,'Respuestas de formulario 1'!$C:$C,E$2)</f>
        <v>0</v>
      </c>
      <c r="F9" s="33">
        <f>COUNTIFS('Respuestas de formulario 1'!$B:$B,$B9,'Respuestas de formulario 1'!$C:$C,F$2)</f>
        <v>0</v>
      </c>
      <c r="G9" s="33">
        <f>COUNTIFS('Respuestas de formulario 1'!$B:$B,$B9,'Respuestas de formulario 1'!$C:$C,G$2)</f>
        <v>2</v>
      </c>
      <c r="H9" s="33">
        <f>COUNTIFS('Respuestas de formulario 1'!$B:$B,$B9,'Respuestas de formulario 1'!$C:$C,H$2)</f>
        <v>7</v>
      </c>
      <c r="I9" s="33">
        <f>COUNTIFS('Respuestas de formulario 1'!$B:$B,$B9,'Respuestas de formulario 1'!$C:$C,I$2)</f>
        <v>0</v>
      </c>
    </row>
    <row r="10" spans="1:26">
      <c r="B10" s="39" t="s">
        <v>108</v>
      </c>
      <c r="C10" s="33">
        <f>COUNTIF('Respuestas de formulario 1'!$B:$B,$B10)</f>
        <v>127</v>
      </c>
      <c r="D10" s="33">
        <f>COUNTIFS('Respuestas de formulario 1'!$B:$B,$B10,'Respuestas de formulario 1'!$C:$C,D$2)</f>
        <v>0</v>
      </c>
      <c r="E10" s="33">
        <f>COUNTIFS('Respuestas de formulario 1'!$B:$B,$B10,'Respuestas de formulario 1'!$C:$C,E$2)</f>
        <v>1</v>
      </c>
      <c r="F10" s="33">
        <f>COUNTIFS('Respuestas de formulario 1'!$B:$B,$B10,'Respuestas de formulario 1'!$C:$C,F$2)</f>
        <v>0</v>
      </c>
      <c r="G10" s="33">
        <f>COUNTIFS('Respuestas de formulario 1'!$B:$B,$B10,'Respuestas de formulario 1'!$C:$C,G$2)</f>
        <v>2</v>
      </c>
      <c r="H10" s="33">
        <f>COUNTIFS('Respuestas de formulario 1'!$B:$B,$B10,'Respuestas de formulario 1'!$C:$C,H$2)</f>
        <v>118</v>
      </c>
      <c r="I10" s="33">
        <f>COUNTIFS('Respuestas de formulario 1'!$B:$B,$B10,'Respuestas de formulario 1'!$C:$C,I$2)</f>
        <v>6</v>
      </c>
    </row>
    <row r="11" spans="1:26">
      <c r="B11" s="23" t="s">
        <v>1918</v>
      </c>
      <c r="C11" s="33">
        <f>COUNTIF('Respuestas de formulario 1'!$B:$B,$B11)</f>
        <v>4</v>
      </c>
      <c r="D11" s="33">
        <f>COUNTIFS('Respuestas de formulario 1'!$B:$B,$B11,'Respuestas de formulario 1'!$C:$C,D$2)</f>
        <v>0</v>
      </c>
      <c r="E11" s="33">
        <f>COUNTIFS('Respuestas de formulario 1'!$B:$B,$B11,'Respuestas de formulario 1'!$C:$C,E$2)</f>
        <v>0</v>
      </c>
      <c r="F11" s="33">
        <f>COUNTIFS('Respuestas de formulario 1'!$B:$B,$B11,'Respuestas de formulario 1'!$C:$C,F$2)</f>
        <v>0</v>
      </c>
      <c r="G11" s="33">
        <f>COUNTIFS('Respuestas de formulario 1'!$B:$B,$B11,'Respuestas de formulario 1'!$C:$C,G$2)</f>
        <v>1</v>
      </c>
      <c r="H11" s="33">
        <f>COUNTIFS('Respuestas de formulario 1'!$B:$B,$B11,'Respuestas de formulario 1'!$C:$C,H$2)</f>
        <v>3</v>
      </c>
      <c r="I11" s="33">
        <f>COUNTIFS('Respuestas de formulario 1'!$B:$B,$B11,'Respuestas de formulario 1'!$C:$C,I$2)</f>
        <v>0</v>
      </c>
    </row>
    <row r="13" spans="1:26">
      <c r="A13" s="37"/>
      <c r="B13" s="38" t="s">
        <v>5</v>
      </c>
      <c r="C13" s="38" t="s">
        <v>1916</v>
      </c>
      <c r="D13" s="38" t="s">
        <v>28</v>
      </c>
      <c r="E13" s="38" t="s">
        <v>1824</v>
      </c>
      <c r="F13" s="38" t="s">
        <v>1699</v>
      </c>
      <c r="G13" s="38" t="s">
        <v>34</v>
      </c>
      <c r="H13" s="38" t="s">
        <v>27</v>
      </c>
      <c r="I13" s="38" t="s">
        <v>17</v>
      </c>
      <c r="J13" s="38"/>
      <c r="K13" s="37"/>
      <c r="L13" s="37"/>
      <c r="M13" s="37"/>
      <c r="N13" s="37"/>
      <c r="O13" s="37"/>
      <c r="P13" s="37"/>
      <c r="Q13" s="37"/>
      <c r="R13" s="37"/>
      <c r="S13" s="37"/>
      <c r="T13" s="37"/>
      <c r="U13" s="37"/>
      <c r="V13" s="37"/>
      <c r="W13" s="37"/>
      <c r="X13" s="37"/>
      <c r="Y13" s="37"/>
      <c r="Z13" s="37"/>
    </row>
    <row r="14" spans="1:26">
      <c r="A14" s="37"/>
      <c r="B14" s="38" t="s">
        <v>1917</v>
      </c>
      <c r="C14" s="37">
        <f t="shared" ref="C14:I14" ca="1" si="1">SUM(C15:C1001)</f>
        <v>314</v>
      </c>
      <c r="D14" s="37">
        <f t="shared" ca="1" si="1"/>
        <v>1</v>
      </c>
      <c r="E14" s="37">
        <f t="shared" ca="1" si="1"/>
        <v>6</v>
      </c>
      <c r="F14" s="37">
        <f t="shared" ca="1" si="1"/>
        <v>0</v>
      </c>
      <c r="G14" s="37">
        <f t="shared" ca="1" si="1"/>
        <v>8</v>
      </c>
      <c r="H14" s="37">
        <f t="shared" ca="1" si="1"/>
        <v>291</v>
      </c>
      <c r="I14" s="37">
        <f t="shared" ca="1" si="1"/>
        <v>8</v>
      </c>
      <c r="J14" s="37"/>
      <c r="K14" s="37"/>
      <c r="L14" s="37"/>
      <c r="M14" s="37"/>
      <c r="N14" s="37"/>
      <c r="O14" s="37"/>
      <c r="P14" s="37"/>
      <c r="Q14" s="37"/>
      <c r="R14" s="37"/>
      <c r="S14" s="37"/>
      <c r="T14" s="37"/>
      <c r="U14" s="37"/>
      <c r="V14" s="37"/>
      <c r="W14" s="37"/>
      <c r="X14" s="37"/>
      <c r="Y14" s="37"/>
      <c r="Z14" s="37"/>
    </row>
    <row r="15" spans="1:26">
      <c r="B15" s="33" t="str">
        <f ca="1">IFERROR(__xludf.DUMMYFUNCTION("UNIQUE('Respuestas de formulario 1'!$F$2:$F$2056)"),"UNIDAD DE COMUNICACIONES E IMAGEN CORPORATIVA")</f>
        <v>UNIDAD DE COMUNICACIONES E IMAGEN CORPORATIVA</v>
      </c>
      <c r="C15" s="33">
        <f ca="1">IF(ISBLANK($B15),,COUNTIF('Respuestas de formulario 1'!$F:$F,$B15))</f>
        <v>159</v>
      </c>
      <c r="D15" s="33">
        <f ca="1">IF(ISBLANK($B15),,COUNTIFS('Respuestas de formulario 1'!$F:$F,$B15,'Respuestas de formulario 1'!$C:$C,D$2))</f>
        <v>1</v>
      </c>
      <c r="E15" s="33">
        <f ca="1">IF(ISBLANK($B15),,COUNTIFS('Respuestas de formulario 1'!$F:$F,$B15,'Respuestas de formulario 1'!$C:$C,E$2))</f>
        <v>1</v>
      </c>
      <c r="F15" s="33">
        <f ca="1">IF(ISBLANK($B15),,COUNTIFS('Respuestas de formulario 1'!$F:$F,$B15,'Respuestas de formulario 1'!$C:$C,F$2))</f>
        <v>0</v>
      </c>
      <c r="G15" s="33">
        <f ca="1">IF(ISBLANK($B15),,COUNTIFS('Respuestas de formulario 1'!$F:$F,$B15,'Respuestas de formulario 1'!$C:$C,G$2))</f>
        <v>5</v>
      </c>
      <c r="H15" s="33">
        <f ca="1">IF(ISBLANK($B15),,COUNTIFS('Respuestas de formulario 1'!$F:$F,$B15,'Respuestas de formulario 1'!$C:$C,H$2))</f>
        <v>148</v>
      </c>
      <c r="I15" s="33">
        <f ca="1">IF(ISBLANK($B15),,COUNTIFS('Respuestas de formulario 1'!$F:$F,$B15,'Respuestas de formulario 1'!$C:$C,I$2))</f>
        <v>4</v>
      </c>
    </row>
    <row r="16" spans="1:26">
      <c r="B16" s="33" t="str">
        <f ca="1">IFERROR(__xludf.DUMMYFUNCTION("""COMPUTED_VALUE"""),"FACULTAD DE SALUD Y REHABILITACIÓN")</f>
        <v>FACULTAD DE SALUD Y REHABILITACIÓN</v>
      </c>
      <c r="C16" s="33">
        <f ca="1">IF(ISBLANK($B16),,COUNTIF('Respuestas de formulario 1'!$F:$F,$B16))</f>
        <v>32</v>
      </c>
      <c r="D16" s="33">
        <f ca="1">IF(ISBLANK($B16),,COUNTIFS('Respuestas de formulario 1'!$F:$F,$B16,'Respuestas de formulario 1'!$C:$C,D$2))</f>
        <v>0</v>
      </c>
      <c r="E16" s="33">
        <f ca="1">IF(ISBLANK($B16),,COUNTIFS('Respuestas de formulario 1'!$F:$F,$B16,'Respuestas de formulario 1'!$C:$C,E$2))</f>
        <v>2</v>
      </c>
      <c r="F16" s="33">
        <f ca="1">IF(ISBLANK($B16),,COUNTIFS('Respuestas de formulario 1'!$F:$F,$B16,'Respuestas de formulario 1'!$C:$C,F$2))</f>
        <v>0</v>
      </c>
      <c r="G16" s="33">
        <f ca="1">IF(ISBLANK($B16),,COUNTIFS('Respuestas de formulario 1'!$F:$F,$B16,'Respuestas de formulario 1'!$C:$C,G$2))</f>
        <v>2</v>
      </c>
      <c r="H16" s="33">
        <f ca="1">IF(ISBLANK($B16),,COUNTIFS('Respuestas de formulario 1'!$F:$F,$B16,'Respuestas de formulario 1'!$C:$C,H$2))</f>
        <v>27</v>
      </c>
      <c r="I16" s="33">
        <f ca="1">IF(ISBLANK($B16),,COUNTIFS('Respuestas de formulario 1'!$F:$F,$B16,'Respuestas de formulario 1'!$C:$C,I$2))</f>
        <v>1</v>
      </c>
    </row>
    <row r="17" spans="2:9">
      <c r="B17" s="33" t="str">
        <f ca="1">IFERROR(__xludf.DUMMYFUNCTION("""COMPUTED_VALUE"""),"UNIDAD DE BIENESTAR UNIVERSITARIO")</f>
        <v>UNIDAD DE BIENESTAR UNIVERSITARIO</v>
      </c>
      <c r="C17" s="33">
        <f ca="1">IF(ISBLANK($B17),,COUNTIF('Respuestas de formulario 1'!$F:$F,$B17))</f>
        <v>123</v>
      </c>
      <c r="D17" s="33">
        <f ca="1">IF(ISBLANK($B17),,COUNTIFS('Respuestas de formulario 1'!$F:$F,$B17,'Respuestas de formulario 1'!$C:$C,D$2))</f>
        <v>0</v>
      </c>
      <c r="E17" s="33">
        <f ca="1">IF(ISBLANK($B17),,COUNTIFS('Respuestas de formulario 1'!$F:$F,$B17,'Respuestas de formulario 1'!$C:$C,E$2))</f>
        <v>3</v>
      </c>
      <c r="F17" s="33">
        <f ca="1">IF(ISBLANK($B17),,COUNTIFS('Respuestas de formulario 1'!$F:$F,$B17,'Respuestas de formulario 1'!$C:$C,F$2))</f>
        <v>0</v>
      </c>
      <c r="G17" s="33">
        <f ca="1">IF(ISBLANK($B17),,COUNTIFS('Respuestas de formulario 1'!$F:$F,$B17,'Respuestas de formulario 1'!$C:$C,G$2))</f>
        <v>1</v>
      </c>
      <c r="H17" s="33">
        <f ca="1">IF(ISBLANK($B17),,COUNTIFS('Respuestas de formulario 1'!$F:$F,$B17,'Respuestas de formulario 1'!$C:$C,H$2))</f>
        <v>116</v>
      </c>
      <c r="I17" s="33">
        <f ca="1">IF(ISBLANK($B17),,COUNTIFS('Respuestas de formulario 1'!$F:$F,$B17,'Respuestas de formulario 1'!$C:$C,I$2))</f>
        <v>3</v>
      </c>
    </row>
    <row r="18" spans="2:9">
      <c r="B18" s="33" t="str">
        <f ca="1">IFERROR(__xludf.DUMMYFUNCTION("""COMPUTED_VALUE"""),"DIRECCIÓN TÉCNICA DE INTERNACIONALIZACIÓN")</f>
        <v>DIRECCIÓN TÉCNICA DE INTERNACIONALIZACIÓN</v>
      </c>
      <c r="C18" s="33">
        <f ca="1">IF(ISBLANK($B18),,COUNTIF('Respuestas de formulario 1'!$G:$G,$B18))</f>
        <v>0</v>
      </c>
      <c r="D18" s="33">
        <f ca="1">IF(ISBLANK($B18),,COUNTIFS('Respuestas de formulario 1'!$G:$G,$B18,'Respuestas de formulario 1'!$D:$D,D$2))</f>
        <v>0</v>
      </c>
      <c r="E18" s="33">
        <f ca="1">IF(ISBLANK($B18),,COUNTIFS('Respuestas de formulario 1'!$G:$G,$B18,'Respuestas de formulario 1'!$D:$D,E$2))</f>
        <v>0</v>
      </c>
      <c r="F18" s="33">
        <f ca="1">IF(ISBLANK($B18),,COUNTIFS('Respuestas de formulario 1'!$G:$G,$B18,'Respuestas de formulario 1'!$D:$D,F$2))</f>
        <v>0</v>
      </c>
      <c r="G18" s="33">
        <f ca="1">IF(ISBLANK($B18),,COUNTIFS('Respuestas de formulario 1'!$G:$G,$B18,'Respuestas de formulario 1'!$D:$D,G$2))</f>
        <v>0</v>
      </c>
      <c r="H18" s="33">
        <f ca="1">IF(ISBLANK($B18),,COUNTIFS('Respuestas de formulario 1'!$G:$G,$B18,'Respuestas de formulario 1'!$D:$D,H$2))</f>
        <v>0</v>
      </c>
      <c r="I18" s="33">
        <f ca="1">IF(ISBLANK($B18),,COUNTIFS('Respuestas de formulario 1'!$G:$G,$B18,'Respuestas de formulario 1'!$D:$D,I$2))</f>
        <v>0</v>
      </c>
    </row>
    <row r="19" spans="2:9">
      <c r="B19" s="33" t="str">
        <f ca="1">IFERROR(__xludf.DUMMYFUNCTION("""COMPUTED_VALUE"""),"SECRETARIA GENERAL")</f>
        <v>SECRETARIA GENERAL</v>
      </c>
      <c r="C19" s="33">
        <f ca="1">IF(ISBLANK($B19),,COUNTIF('Respuestas de formulario 1'!$G:$G,$B19))</f>
        <v>0</v>
      </c>
      <c r="D19" s="33">
        <f ca="1">IF(ISBLANK($B19),,COUNTIFS('Respuestas de formulario 1'!$G:$G,$B19,'Respuestas de formulario 1'!$D:$D,D$2))</f>
        <v>0</v>
      </c>
      <c r="E19" s="33">
        <f ca="1">IF(ISBLANK($B19),,COUNTIFS('Respuestas de formulario 1'!$G:$G,$B19,'Respuestas de formulario 1'!$D:$D,E$2))</f>
        <v>0</v>
      </c>
      <c r="F19" s="33">
        <f ca="1">IF(ISBLANK($B19),,COUNTIFS('Respuestas de formulario 1'!$G:$G,$B19,'Respuestas de formulario 1'!$D:$D,F$2))</f>
        <v>0</v>
      </c>
      <c r="G19" s="33">
        <f ca="1">IF(ISBLANK($B19),,COUNTIFS('Respuestas de formulario 1'!$G:$G,$B19,'Respuestas de formulario 1'!$D:$D,G$2))</f>
        <v>0</v>
      </c>
      <c r="H19" s="33">
        <f ca="1">IF(ISBLANK($B19),,COUNTIFS('Respuestas de formulario 1'!$G:$G,$B19,'Respuestas de formulario 1'!$D:$D,H$2))</f>
        <v>0</v>
      </c>
      <c r="I19" s="33">
        <f ca="1">IF(ISBLANK($B19),,COUNTIFS('Respuestas de formulario 1'!$G:$G,$B19,'Respuestas de formulario 1'!$D:$D,I$2))</f>
        <v>0</v>
      </c>
    </row>
    <row r="20" spans="2:9">
      <c r="B20" s="33" t="str">
        <f ca="1">IFERROR(__xludf.DUMMYFUNCTION("""COMPUTED_VALUE"""),"FACULTAD DE CIENCIAS ECONÓMICAS Y DE LA ADMINISTRACIÓN")</f>
        <v>FACULTAD DE CIENCIAS ECONÓMICAS Y DE LA ADMINISTRACIÓN</v>
      </c>
      <c r="C20" s="33">
        <f ca="1">IF(ISBLANK($B20),,COUNTIF('Respuestas de formulario 1'!$G:$G,$B20))</f>
        <v>0</v>
      </c>
      <c r="D20" s="33">
        <f ca="1">IF(ISBLANK($B20),,COUNTIFS('Respuestas de formulario 1'!$G:$G,$B20,'Respuestas de formulario 1'!$D:$D,D$2))</f>
        <v>0</v>
      </c>
      <c r="E20" s="33">
        <f ca="1">IF(ISBLANK($B20),,COUNTIFS('Respuestas de formulario 1'!$G:$G,$B20,'Respuestas de formulario 1'!$D:$D,E$2))</f>
        <v>0</v>
      </c>
      <c r="F20" s="33">
        <f ca="1">IF(ISBLANK($B20),,COUNTIFS('Respuestas de formulario 1'!$G:$G,$B20,'Respuestas de formulario 1'!$D:$D,F$2))</f>
        <v>0</v>
      </c>
      <c r="G20" s="33">
        <f ca="1">IF(ISBLANK($B20),,COUNTIFS('Respuestas de formulario 1'!$G:$G,$B20,'Respuestas de formulario 1'!$D:$D,G$2))</f>
        <v>0</v>
      </c>
      <c r="H20" s="33">
        <f ca="1">IF(ISBLANK($B20),,COUNTIFS('Respuestas de formulario 1'!$G:$G,$B20,'Respuestas de formulario 1'!$D:$D,H$2))</f>
        <v>0</v>
      </c>
      <c r="I20" s="33">
        <f ca="1">IF(ISBLANK($B20),,COUNTIFS('Respuestas de formulario 1'!$G:$G,$B20,'Respuestas de formulario 1'!$D:$D,I$2))</f>
        <v>0</v>
      </c>
    </row>
    <row r="21" spans="2:9">
      <c r="B21" s="33" t="str">
        <f ca="1">IFERROR(__xludf.DUMMYFUNCTION("""COMPUTED_VALUE"""),"OFICINA DE EGRESADOS")</f>
        <v>OFICINA DE EGRESADOS</v>
      </c>
      <c r="C21" s="33">
        <f ca="1">IF(ISBLANK($B21),,COUNTIF('Respuestas de formulario 1'!$G:$G,$B21))</f>
        <v>0</v>
      </c>
      <c r="D21" s="33">
        <f ca="1">IF(ISBLANK($B21),,COUNTIFS('Respuestas de formulario 1'!$G:$G,$B21,'Respuestas de formulario 1'!$D:$D,D$2))</f>
        <v>0</v>
      </c>
      <c r="E21" s="33">
        <f ca="1">IF(ISBLANK($B21),,COUNTIFS('Respuestas de formulario 1'!$G:$G,$B21,'Respuestas de formulario 1'!$D:$D,E$2))</f>
        <v>0</v>
      </c>
      <c r="F21" s="33">
        <f ca="1">IF(ISBLANK($B21),,COUNTIFS('Respuestas de formulario 1'!$G:$G,$B21,'Respuestas de formulario 1'!$D:$D,F$2))</f>
        <v>0</v>
      </c>
      <c r="G21" s="33">
        <f ca="1">IF(ISBLANK($B21),,COUNTIFS('Respuestas de formulario 1'!$G:$G,$B21,'Respuestas de formulario 1'!$D:$D,G$2))</f>
        <v>0</v>
      </c>
      <c r="H21" s="33">
        <f ca="1">IF(ISBLANK($B21),,COUNTIFS('Respuestas de formulario 1'!$G:$G,$B21,'Respuestas de formulario 1'!$D:$D,H$2))</f>
        <v>0</v>
      </c>
      <c r="I21" s="33">
        <f ca="1">IF(ISBLANK($B21),,COUNTIFS('Respuestas de formulario 1'!$G:$G,$B21,'Respuestas de formulario 1'!$D:$D,I$2))</f>
        <v>0</v>
      </c>
    </row>
    <row r="22" spans="2:9">
      <c r="B22" s="33" t="str">
        <f ca="1">IFERROR(__xludf.DUMMYFUNCTION("""COMPUTED_VALUE"""),"VICERRECTORÍA ADMINISTRATIVA")</f>
        <v>VICERRECTORÍA ADMINISTRATIVA</v>
      </c>
      <c r="C22" s="33">
        <f ca="1">IF(ISBLANK($B22),,COUNTIF('Respuestas de formulario 1'!$G:$G,$B22))</f>
        <v>0</v>
      </c>
      <c r="D22" s="33">
        <f ca="1">IF(ISBLANK($B22),,COUNTIFS('Respuestas de formulario 1'!$G:$G,$B22,'Respuestas de formulario 1'!$D:$D,D$2))</f>
        <v>0</v>
      </c>
      <c r="E22" s="33">
        <f ca="1">IF(ISBLANK($B22),,COUNTIFS('Respuestas de formulario 1'!$G:$G,$B22,'Respuestas de formulario 1'!$D:$D,E$2))</f>
        <v>0</v>
      </c>
      <c r="F22" s="33">
        <f ca="1">IF(ISBLANK($B22),,COUNTIFS('Respuestas de formulario 1'!$G:$G,$B22,'Respuestas de formulario 1'!$D:$D,F$2))</f>
        <v>0</v>
      </c>
      <c r="G22" s="33">
        <f ca="1">IF(ISBLANK($B22),,COUNTIFS('Respuestas de formulario 1'!$G:$G,$B22,'Respuestas de formulario 1'!$D:$D,G$2))</f>
        <v>0</v>
      </c>
      <c r="H22" s="33">
        <f ca="1">IF(ISBLANK($B22),,COUNTIFS('Respuestas de formulario 1'!$G:$G,$B22,'Respuestas de formulario 1'!$D:$D,H$2))</f>
        <v>0</v>
      </c>
      <c r="I22" s="33">
        <f ca="1">IF(ISBLANK($B22),,COUNTIFS('Respuestas de formulario 1'!$G:$G,$B22,'Respuestas de formulario 1'!$D:$D,I$2))</f>
        <v>0</v>
      </c>
    </row>
    <row r="23" spans="2:9">
      <c r="B23" s="33" t="str">
        <f ca="1">IFERROR(__xludf.DUMMYFUNCTION("""COMPUTED_VALUE"""),"FACULTAD DE CIENCIAS DE LA EDUCACIÓN Y DEL DEPORTE")</f>
        <v>FACULTAD DE CIENCIAS DE LA EDUCACIÓN Y DEL DEPORTE</v>
      </c>
      <c r="C23" s="33">
        <f ca="1">IF(ISBLANK($B23),,COUNTIF('Respuestas de formulario 1'!$G:$G,$B23))</f>
        <v>0</v>
      </c>
      <c r="D23" s="33">
        <f ca="1">IF(ISBLANK($B23),,COUNTIFS('Respuestas de formulario 1'!$G:$G,$B23,'Respuestas de formulario 1'!$D:$D,D$2))</f>
        <v>0</v>
      </c>
      <c r="E23" s="33">
        <f ca="1">IF(ISBLANK($B23),,COUNTIFS('Respuestas de formulario 1'!$G:$G,$B23,'Respuestas de formulario 1'!$D:$D,E$2))</f>
        <v>0</v>
      </c>
      <c r="F23" s="33">
        <f ca="1">IF(ISBLANK($B23),,COUNTIFS('Respuestas de formulario 1'!$G:$G,$B23,'Respuestas de formulario 1'!$D:$D,F$2))</f>
        <v>0</v>
      </c>
      <c r="G23" s="33">
        <f ca="1">IF(ISBLANK($B23),,COUNTIFS('Respuestas de formulario 1'!$G:$G,$B23,'Respuestas de formulario 1'!$D:$D,G$2))</f>
        <v>0</v>
      </c>
      <c r="H23" s="33">
        <f ca="1">IF(ISBLANK($B23),,COUNTIFS('Respuestas de formulario 1'!$G:$G,$B23,'Respuestas de formulario 1'!$D:$D,H$2))</f>
        <v>0</v>
      </c>
      <c r="I23" s="33">
        <f ca="1">IF(ISBLANK($B23),,COUNTIFS('Respuestas de formulario 1'!$G:$G,$B23,'Respuestas de formulario 1'!$D:$D,I$2))</f>
        <v>0</v>
      </c>
    </row>
    <row r="24" spans="2:9">
      <c r="B24" s="33" t="str">
        <f ca="1">IFERROR(__xludf.DUMMYFUNCTION("""COMPUTED_VALUE"""),"UNIDAD DE ADMISIONES Y REGISTRO ACADÉMICO")</f>
        <v>UNIDAD DE ADMISIONES Y REGISTRO ACADÉMICO</v>
      </c>
      <c r="C24" s="33">
        <f ca="1">IF(ISBLANK($B24),,COUNTIF('Respuestas de formulario 1'!$G:$G,$B24))</f>
        <v>0</v>
      </c>
      <c r="D24" s="33">
        <f ca="1">IF(ISBLANK($B24),,COUNTIFS('Respuestas de formulario 1'!$G:$G,$B24,'Respuestas de formulario 1'!$D:$D,D$2))</f>
        <v>0</v>
      </c>
      <c r="E24" s="33">
        <f ca="1">IF(ISBLANK($B24),,COUNTIFS('Respuestas de formulario 1'!$G:$G,$B24,'Respuestas de formulario 1'!$D:$D,E$2))</f>
        <v>0</v>
      </c>
      <c r="F24" s="33">
        <f ca="1">IF(ISBLANK($B24),,COUNTIFS('Respuestas de formulario 1'!$G:$G,$B24,'Respuestas de formulario 1'!$D:$D,F$2))</f>
        <v>0</v>
      </c>
      <c r="G24" s="33">
        <f ca="1">IF(ISBLANK($B24),,COUNTIFS('Respuestas de formulario 1'!$G:$G,$B24,'Respuestas de formulario 1'!$D:$D,G$2))</f>
        <v>0</v>
      </c>
      <c r="H24" s="33">
        <f ca="1">IF(ISBLANK($B24),,COUNTIFS('Respuestas de formulario 1'!$G:$G,$B24,'Respuestas de formulario 1'!$D:$D,H$2))</f>
        <v>0</v>
      </c>
      <c r="I24" s="33">
        <f ca="1">IF(ISBLANK($B24),,COUNTIFS('Respuestas de formulario 1'!$G:$G,$B24,'Respuestas de formulario 1'!$D:$D,I$2))</f>
        <v>0</v>
      </c>
    </row>
    <row r="25" spans="2:9">
      <c r="B25" s="33" t="str">
        <f ca="1">IFERROR(__xludf.DUMMYFUNCTION("""COMPUTED_VALUE"""),"VICERRECTORIA ACADEMICA")</f>
        <v>VICERRECTORIA ACADEMICA</v>
      </c>
      <c r="C25" s="33">
        <f ca="1">IF(ISBLANK($B25),,COUNTIF('Respuestas de formulario 1'!$G:$G,$B25))</f>
        <v>0</v>
      </c>
      <c r="D25" s="33">
        <f ca="1">IF(ISBLANK($B25),,COUNTIFS('Respuestas de formulario 1'!$G:$G,$B25,'Respuestas de formulario 1'!$D:$D,D$2))</f>
        <v>0</v>
      </c>
      <c r="E25" s="33">
        <f ca="1">IF(ISBLANK($B25),,COUNTIFS('Respuestas de formulario 1'!$G:$G,$B25,'Respuestas de formulario 1'!$D:$D,E$2))</f>
        <v>0</v>
      </c>
      <c r="F25" s="33">
        <f ca="1">IF(ISBLANK($B25),,COUNTIFS('Respuestas de formulario 1'!$G:$G,$B25,'Respuestas de formulario 1'!$D:$D,F$2))</f>
        <v>0</v>
      </c>
      <c r="G25" s="33">
        <f ca="1">IF(ISBLANK($B25),,COUNTIFS('Respuestas de formulario 1'!$G:$G,$B25,'Respuestas de formulario 1'!$D:$D,G$2))</f>
        <v>0</v>
      </c>
      <c r="H25" s="33">
        <f ca="1">IF(ISBLANK($B25),,COUNTIFS('Respuestas de formulario 1'!$G:$G,$B25,'Respuestas de formulario 1'!$D:$D,H$2))</f>
        <v>0</v>
      </c>
      <c r="I25" s="33">
        <f ca="1">IF(ISBLANK($B25),,COUNTIFS('Respuestas de formulario 1'!$G:$G,$B25,'Respuestas de formulario 1'!$D:$D,I$2))</f>
        <v>0</v>
      </c>
    </row>
    <row r="26" spans="2:9">
      <c r="B26" s="33" t="str">
        <f ca="1">IFERROR(__xludf.DUMMYFUNCTION("""COMPUTED_VALUE"""),"DIRECCIÓN TÉCNICA DE PROYECCIÓN SOCIAL")</f>
        <v>DIRECCIÓN TÉCNICA DE PROYECCIÓN SOCIAL</v>
      </c>
      <c r="C26" s="33">
        <f ca="1">IF(ISBLANK($B26),,COUNTIF('Respuestas de formulario 1'!$G:$G,$B26))</f>
        <v>0</v>
      </c>
      <c r="D26" s="33">
        <f ca="1">IF(ISBLANK($B26),,COUNTIFS('Respuestas de formulario 1'!$G:$G,$B26,'Respuestas de formulario 1'!$D:$D,D$2))</f>
        <v>0</v>
      </c>
      <c r="E26" s="33">
        <f ca="1">IF(ISBLANK($B26),,COUNTIFS('Respuestas de formulario 1'!$G:$G,$B26,'Respuestas de formulario 1'!$D:$D,E$2))</f>
        <v>0</v>
      </c>
      <c r="F26" s="33">
        <f ca="1">IF(ISBLANK($B26),,COUNTIFS('Respuestas de formulario 1'!$G:$G,$B26,'Respuestas de formulario 1'!$D:$D,F$2))</f>
        <v>0</v>
      </c>
      <c r="G26" s="33">
        <f ca="1">IF(ISBLANK($B26),,COUNTIFS('Respuestas de formulario 1'!$G:$G,$B26,'Respuestas de formulario 1'!$D:$D,G$2))</f>
        <v>0</v>
      </c>
      <c r="H26" s="33">
        <f ca="1">IF(ISBLANK($B26),,COUNTIFS('Respuestas de formulario 1'!$G:$G,$B26,'Respuestas de formulario 1'!$D:$D,H$2))</f>
        <v>0</v>
      </c>
      <c r="I26" s="33">
        <f ca="1">IF(ISBLANK($B26),,COUNTIFS('Respuestas de formulario 1'!$G:$G,$B26,'Respuestas de formulario 1'!$D:$D,I$2))</f>
        <v>0</v>
      </c>
    </row>
    <row r="27" spans="2:9">
      <c r="B27" s="33" t="str">
        <f ca="1">IFERROR(__xludf.DUMMYFUNCTION("""COMPUTED_VALUE"""),"UNIDAD DE DESARROLLO HUMANO")</f>
        <v>UNIDAD DE DESARROLLO HUMANO</v>
      </c>
      <c r="C27" s="33">
        <f ca="1">IF(ISBLANK($B27),,COUNTIF('Respuestas de formulario 1'!$G:$G,$B27))</f>
        <v>0</v>
      </c>
      <c r="D27" s="33">
        <f ca="1">IF(ISBLANK($B27),,COUNTIFS('Respuestas de formulario 1'!$G:$G,$B27,'Respuestas de formulario 1'!$D:$D,D$2))</f>
        <v>0</v>
      </c>
      <c r="E27" s="33">
        <f ca="1">IF(ISBLANK($B27),,COUNTIFS('Respuestas de formulario 1'!$G:$G,$B27,'Respuestas de formulario 1'!$D:$D,E$2))</f>
        <v>0</v>
      </c>
      <c r="F27" s="33">
        <f ca="1">IF(ISBLANK($B27),,COUNTIFS('Respuestas de formulario 1'!$G:$G,$B27,'Respuestas de formulario 1'!$D:$D,F$2))</f>
        <v>0</v>
      </c>
      <c r="G27" s="33">
        <f ca="1">IF(ISBLANK($B27),,COUNTIFS('Respuestas de formulario 1'!$G:$G,$B27,'Respuestas de formulario 1'!$D:$D,G$2))</f>
        <v>0</v>
      </c>
      <c r="H27" s="33">
        <f ca="1">IF(ISBLANK($B27),,COUNTIFS('Respuestas de formulario 1'!$G:$G,$B27,'Respuestas de formulario 1'!$D:$D,H$2))</f>
        <v>0</v>
      </c>
      <c r="I27" s="33">
        <f ca="1">IF(ISBLANK($B27),,COUNTIFS('Respuestas de formulario 1'!$G:$G,$B27,'Respuestas de formulario 1'!$D:$D,I$2))</f>
        <v>0</v>
      </c>
    </row>
    <row r="28" spans="2:9">
      <c r="B28" s="33" t="str">
        <f ca="1">IFERROR(__xludf.DUMMYFUNCTION("""COMPUTED_VALUE"""),"UNIDAD DE CREDITO Y CARTERA")</f>
        <v>UNIDAD DE CREDITO Y CARTERA</v>
      </c>
      <c r="C28" s="33">
        <f ca="1">IF(ISBLANK($B28),,COUNTIF('Respuestas de formulario 1'!$G:$G,$B28))</f>
        <v>0</v>
      </c>
      <c r="D28" s="33">
        <f ca="1">IF(ISBLANK($B28),,COUNTIFS('Respuestas de formulario 1'!$G:$G,$B28,'Respuestas de formulario 1'!$D:$D,D$2))</f>
        <v>0</v>
      </c>
      <c r="E28" s="33">
        <f ca="1">IF(ISBLANK($B28),,COUNTIFS('Respuestas de formulario 1'!$G:$G,$B28,'Respuestas de formulario 1'!$D:$D,E$2))</f>
        <v>0</v>
      </c>
      <c r="F28" s="33">
        <f ca="1">IF(ISBLANK($B28),,COUNTIFS('Respuestas de formulario 1'!$G:$G,$B28,'Respuestas de formulario 1'!$D:$D,F$2))</f>
        <v>0</v>
      </c>
      <c r="G28" s="33">
        <f ca="1">IF(ISBLANK($B28),,COUNTIFS('Respuestas de formulario 1'!$G:$G,$B28,'Respuestas de formulario 1'!$D:$D,G$2))</f>
        <v>0</v>
      </c>
      <c r="H28" s="33">
        <f ca="1">IF(ISBLANK($B28),,COUNTIFS('Respuestas de formulario 1'!$G:$G,$B28,'Respuestas de formulario 1'!$D:$D,H$2))</f>
        <v>0</v>
      </c>
      <c r="I28" s="33">
        <f ca="1">IF(ISBLANK($B28),,COUNTIFS('Respuestas de formulario 1'!$G:$G,$B28,'Respuestas de formulario 1'!$D:$D,I$2))</f>
        <v>0</v>
      </c>
    </row>
    <row r="29" spans="2:9">
      <c r="B29" s="33" t="str">
        <f ca="1">IFERROR(__xludf.DUMMYFUNCTION("""COMPUTED_VALUE"""),"IPS - CAF")</f>
        <v>IPS - CAF</v>
      </c>
      <c r="C29" s="33">
        <f ca="1">IF(ISBLANK($B29),,COUNTIF('Respuestas de formulario 1'!$G:$G,$B29))</f>
        <v>0</v>
      </c>
      <c r="D29" s="33">
        <f ca="1">IF(ISBLANK($B29),,COUNTIFS('Respuestas de formulario 1'!$G:$G,$B29,'Respuestas de formulario 1'!$D:$D,D$2))</f>
        <v>0</v>
      </c>
      <c r="E29" s="33">
        <f ca="1">IF(ISBLANK($B29),,COUNTIFS('Respuestas de formulario 1'!$G:$G,$B29,'Respuestas de formulario 1'!$D:$D,E$2))</f>
        <v>0</v>
      </c>
      <c r="F29" s="33">
        <f ca="1">IF(ISBLANK($B29),,COUNTIFS('Respuestas de formulario 1'!$G:$G,$B29,'Respuestas de formulario 1'!$D:$D,F$2))</f>
        <v>0</v>
      </c>
      <c r="G29" s="33">
        <f ca="1">IF(ISBLANK($B29),,COUNTIFS('Respuestas de formulario 1'!$G:$G,$B29,'Respuestas de formulario 1'!$D:$D,G$2))</f>
        <v>0</v>
      </c>
      <c r="H29" s="33">
        <f ca="1">IF(ISBLANK($B29),,COUNTIFS('Respuestas de formulario 1'!$G:$G,$B29,'Respuestas de formulario 1'!$D:$D,H$2))</f>
        <v>0</v>
      </c>
      <c r="I29" s="33">
        <f ca="1">IF(ISBLANK($B29),,COUNTIFS('Respuestas de formulario 1'!$G:$G,$B29,'Respuestas de formulario 1'!$D:$D,I$2))</f>
        <v>0</v>
      </c>
    </row>
    <row r="30" spans="2:9">
      <c r="B30" s="33" t="str">
        <f ca="1">IFERROR(__xludf.DUMMYFUNCTION("""COMPUTED_VALUE"""),"UNIDAD DE EDUCACION Y PEDAGOGIA")</f>
        <v>UNIDAD DE EDUCACION Y PEDAGOGIA</v>
      </c>
      <c r="C30" s="33">
        <f ca="1">IF(ISBLANK($B30),,COUNTIF('Respuestas de formulario 1'!$G:$G,$B30))</f>
        <v>0</v>
      </c>
      <c r="D30" s="33">
        <f ca="1">IF(ISBLANK($B30),,COUNTIFS('Respuestas de formulario 1'!$G:$G,$B30,'Respuestas de formulario 1'!$D:$D,D$2))</f>
        <v>0</v>
      </c>
      <c r="E30" s="33">
        <f ca="1">IF(ISBLANK($B30),,COUNTIFS('Respuestas de formulario 1'!$G:$G,$B30,'Respuestas de formulario 1'!$D:$D,E$2))</f>
        <v>0</v>
      </c>
      <c r="F30" s="33">
        <f ca="1">IF(ISBLANK($B30),,COUNTIFS('Respuestas de formulario 1'!$G:$G,$B30,'Respuestas de formulario 1'!$D:$D,F$2))</f>
        <v>0</v>
      </c>
      <c r="G30" s="33">
        <f ca="1">IF(ISBLANK($B30),,COUNTIFS('Respuestas de formulario 1'!$G:$G,$B30,'Respuestas de formulario 1'!$D:$D,G$2))</f>
        <v>0</v>
      </c>
      <c r="H30" s="33">
        <f ca="1">IF(ISBLANK($B30),,COUNTIFS('Respuestas de formulario 1'!$G:$G,$B30,'Respuestas de formulario 1'!$D:$D,H$2))</f>
        <v>0</v>
      </c>
      <c r="I30" s="33">
        <f ca="1">IF(ISBLANK($B30),,COUNTIFS('Respuestas de formulario 1'!$G:$G,$B30,'Respuestas de formulario 1'!$D:$D,I$2))</f>
        <v>0</v>
      </c>
    </row>
    <row r="31" spans="2:9">
      <c r="B31" s="33" t="str">
        <f ca="1">IFERROR(__xludf.DUMMYFUNCTION("""COMPUTED_VALUE"""),"OFICINA ASESORA DE PLANEACIÓN")</f>
        <v>OFICINA ASESORA DE PLANEACIÓN</v>
      </c>
      <c r="C31" s="33">
        <f ca="1">IF(ISBLANK($B31),,COUNTIF('Respuestas de formulario 1'!$G:$G,$B31))</f>
        <v>0</v>
      </c>
      <c r="D31" s="33">
        <f ca="1">IF(ISBLANK($B31),,COUNTIFS('Respuestas de formulario 1'!$G:$G,$B31,'Respuestas de formulario 1'!$D:$D,D$2))</f>
        <v>0</v>
      </c>
      <c r="E31" s="33">
        <f ca="1">IF(ISBLANK($B31),,COUNTIFS('Respuestas de formulario 1'!$G:$G,$B31,'Respuestas de formulario 1'!$D:$D,E$2))</f>
        <v>0</v>
      </c>
      <c r="F31" s="33">
        <f ca="1">IF(ISBLANK($B31),,COUNTIFS('Respuestas de formulario 1'!$G:$G,$B31,'Respuestas de formulario 1'!$D:$D,F$2))</f>
        <v>0</v>
      </c>
      <c r="G31" s="33">
        <f ca="1">IF(ISBLANK($B31),,COUNTIFS('Respuestas de formulario 1'!$G:$G,$B31,'Respuestas de formulario 1'!$D:$D,G$2))</f>
        <v>0</v>
      </c>
      <c r="H31" s="33">
        <f ca="1">IF(ISBLANK($B31),,COUNTIFS('Respuestas de formulario 1'!$G:$G,$B31,'Respuestas de formulario 1'!$D:$D,H$2))</f>
        <v>0</v>
      </c>
      <c r="I31" s="33">
        <f ca="1">IF(ISBLANK($B31),,COUNTIFS('Respuestas de formulario 1'!$G:$G,$B31,'Respuestas de formulario 1'!$D:$D,I$2))</f>
        <v>0</v>
      </c>
    </row>
    <row r="32" spans="2:9">
      <c r="B32" s="33" t="str">
        <f ca="1">IFERROR(__xludf.DUMMYFUNCTION("""COMPUTED_VALUE"""),"UNIDAD DE ATENCIÓN AL CIUDADANO Y ARCHIVO")</f>
        <v>UNIDAD DE ATENCIÓN AL CIUDADANO Y ARCHIVO</v>
      </c>
      <c r="C32" s="33">
        <f ca="1">IF(ISBLANK($B32),,COUNTIF('Respuestas de formulario 1'!$G:$G,$B32))</f>
        <v>0</v>
      </c>
      <c r="D32" s="33">
        <f ca="1">IF(ISBLANK($B32),,COUNTIFS('Respuestas de formulario 1'!$G:$G,$B32,'Respuestas de formulario 1'!$D:$D,D$2))</f>
        <v>0</v>
      </c>
      <c r="E32" s="33">
        <f ca="1">IF(ISBLANK($B32),,COUNTIFS('Respuestas de formulario 1'!$G:$G,$B32,'Respuestas de formulario 1'!$D:$D,E$2))</f>
        <v>0</v>
      </c>
      <c r="F32" s="33">
        <f ca="1">IF(ISBLANK($B32),,COUNTIFS('Respuestas de formulario 1'!$G:$G,$B32,'Respuestas de formulario 1'!$D:$D,F$2))</f>
        <v>0</v>
      </c>
      <c r="G32" s="33">
        <f ca="1">IF(ISBLANK($B32),,COUNTIFS('Respuestas de formulario 1'!$G:$G,$B32,'Respuestas de formulario 1'!$D:$D,G$2))</f>
        <v>0</v>
      </c>
      <c r="H32" s="33">
        <f ca="1">IF(ISBLANK($B32),,COUNTIFS('Respuestas de formulario 1'!$G:$G,$B32,'Respuestas de formulario 1'!$D:$D,H$2))</f>
        <v>0</v>
      </c>
      <c r="I32" s="33">
        <f ca="1">IF(ISBLANK($B32),,COUNTIFS('Respuestas de formulario 1'!$G:$G,$B32,'Respuestas de formulario 1'!$D:$D,I$2))</f>
        <v>0</v>
      </c>
    </row>
    <row r="33" spans="2:9">
      <c r="B33" s="33" t="str">
        <f ca="1">IFERROR(__xludf.DUMMYFUNCTION("""COMPUTED_VALUE"""),"UNIDAD DE SISTEMAS")</f>
        <v>UNIDAD DE SISTEMAS</v>
      </c>
      <c r="C33" s="33">
        <f ca="1">IF(ISBLANK($B33),,COUNTIF('Respuestas de formulario 1'!$G:$G,$B33))</f>
        <v>0</v>
      </c>
      <c r="D33" s="33">
        <f ca="1">IF(ISBLANK($B33),,COUNTIFS('Respuestas de formulario 1'!$G:$G,$B33,'Respuestas de formulario 1'!$D:$D,D$2))</f>
        <v>0</v>
      </c>
      <c r="E33" s="33">
        <f ca="1">IF(ISBLANK($B33),,COUNTIFS('Respuestas de formulario 1'!$G:$G,$B33,'Respuestas de formulario 1'!$D:$D,E$2))</f>
        <v>0</v>
      </c>
      <c r="F33" s="33">
        <f ca="1">IF(ISBLANK($B33),,COUNTIFS('Respuestas de formulario 1'!$G:$G,$B33,'Respuestas de formulario 1'!$D:$D,F$2))</f>
        <v>0</v>
      </c>
      <c r="G33" s="33">
        <f ca="1">IF(ISBLANK($B33),,COUNTIFS('Respuestas de formulario 1'!$G:$G,$B33,'Respuestas de formulario 1'!$D:$D,G$2))</f>
        <v>0</v>
      </c>
      <c r="H33" s="33">
        <f ca="1">IF(ISBLANK($B33),,COUNTIFS('Respuestas de formulario 1'!$G:$G,$B33,'Respuestas de formulario 1'!$D:$D,H$2))</f>
        <v>0</v>
      </c>
      <c r="I33" s="33">
        <f ca="1">IF(ISBLANK($B33),,COUNTIFS('Respuestas de formulario 1'!$G:$G,$B33,'Respuestas de formulario 1'!$D:$D,I$2))</f>
        <v>0</v>
      </c>
    </row>
    <row r="34" spans="2:9">
      <c r="B34" s="33" t="str">
        <f ca="1">IFERROR(__xludf.DUMMYFUNCTION("""COMPUTED_VALUE"""),"UNIDAD DE SERVICIOS GENERALES")</f>
        <v>UNIDAD DE SERVICIOS GENERALES</v>
      </c>
      <c r="C34" s="33">
        <f ca="1">IF(ISBLANK($B34),,COUNTIF('Respuestas de formulario 1'!$G:$G,$B34))</f>
        <v>0</v>
      </c>
      <c r="D34" s="33">
        <f ca="1">IF(ISBLANK($B34),,COUNTIFS('Respuestas de formulario 1'!$G:$G,$B34,'Respuestas de formulario 1'!$D:$D,D$2))</f>
        <v>0</v>
      </c>
      <c r="E34" s="33">
        <f ca="1">IF(ISBLANK($B34),,COUNTIFS('Respuestas de formulario 1'!$G:$G,$B34,'Respuestas de formulario 1'!$D:$D,E$2))</f>
        <v>0</v>
      </c>
      <c r="F34" s="33">
        <f ca="1">IF(ISBLANK($B34),,COUNTIFS('Respuestas de formulario 1'!$G:$G,$B34,'Respuestas de formulario 1'!$D:$D,F$2))</f>
        <v>0</v>
      </c>
      <c r="G34" s="33">
        <f ca="1">IF(ISBLANK($B34),,COUNTIFS('Respuestas de formulario 1'!$G:$G,$B34,'Respuestas de formulario 1'!$D:$D,G$2))</f>
        <v>0</v>
      </c>
      <c r="H34" s="33">
        <f ca="1">IF(ISBLANK($B34),,COUNTIFS('Respuestas de formulario 1'!$G:$G,$B34,'Respuestas de formulario 1'!$D:$D,H$2))</f>
        <v>0</v>
      </c>
      <c r="I34" s="33">
        <f ca="1">IF(ISBLANK($B34),,COUNTIFS('Respuestas de formulario 1'!$G:$G,$B34,'Respuestas de formulario 1'!$D:$D,I$2))</f>
        <v>0</v>
      </c>
    </row>
    <row r="35" spans="2:9">
      <c r="B35" s="33" t="str">
        <f ca="1">IFERROR(__xludf.DUMMYFUNCTION("""COMPUTED_VALUE"""),"OFICINA ASESORA JURÍDICA")</f>
        <v>OFICINA ASESORA JURÍDICA</v>
      </c>
      <c r="C35" s="33">
        <f ca="1">IF(ISBLANK($B35),,COUNTIF('Respuestas de formulario 1'!$G:$G,$B35))</f>
        <v>0</v>
      </c>
      <c r="D35" s="33">
        <f ca="1">IF(ISBLANK($B35),,COUNTIFS('Respuestas de formulario 1'!$G:$G,$B35,'Respuestas de formulario 1'!$D:$D,D$2))</f>
        <v>0</v>
      </c>
      <c r="E35" s="33">
        <f ca="1">IF(ISBLANK($B35),,COUNTIFS('Respuestas de formulario 1'!$G:$G,$B35,'Respuestas de formulario 1'!$D:$D,E$2))</f>
        <v>0</v>
      </c>
      <c r="F35" s="33">
        <f ca="1">IF(ISBLANK($B35),,COUNTIFS('Respuestas de formulario 1'!$G:$G,$B35,'Respuestas de formulario 1'!$D:$D,F$2))</f>
        <v>0</v>
      </c>
      <c r="G35" s="33">
        <f ca="1">IF(ISBLANK($B35),,COUNTIFS('Respuestas de formulario 1'!$G:$G,$B35,'Respuestas de formulario 1'!$D:$D,G$2))</f>
        <v>0</v>
      </c>
      <c r="H35" s="33">
        <f ca="1">IF(ISBLANK($B35),,COUNTIFS('Respuestas de formulario 1'!$G:$G,$B35,'Respuestas de formulario 1'!$D:$D,H$2))</f>
        <v>0</v>
      </c>
      <c r="I35" s="33">
        <f ca="1">IF(ISBLANK($B35),,COUNTIFS('Respuestas de formulario 1'!$G:$G,$B35,'Respuestas de formulario 1'!$D:$D,I$2))</f>
        <v>0</v>
      </c>
    </row>
    <row r="36" spans="2:9">
      <c r="B36" s="33" t="str">
        <f ca="1">IFERROR(__xludf.DUMMYFUNCTION("""COMPUTED_VALUE"""),"DIRECCIÓN TÉCNICA DE INVESTIGACIONES")</f>
        <v>DIRECCIÓN TÉCNICA DE INVESTIGACIONES</v>
      </c>
      <c r="C36" s="33">
        <f ca="1">IF(ISBLANK($B36),,COUNTIF('Respuestas de formulario 1'!$G:$G,$B36))</f>
        <v>0</v>
      </c>
      <c r="D36" s="33">
        <f ca="1">IF(ISBLANK($B36),,COUNTIFS('Respuestas de formulario 1'!$G:$G,$B36,'Respuestas de formulario 1'!$D:$D,D$2))</f>
        <v>0</v>
      </c>
      <c r="E36" s="33">
        <f ca="1">IF(ISBLANK($B36),,COUNTIFS('Respuestas de formulario 1'!$G:$G,$B36,'Respuestas de formulario 1'!$D:$D,E$2))</f>
        <v>0</v>
      </c>
      <c r="F36" s="33">
        <f ca="1">IF(ISBLANK($B36),,COUNTIFS('Respuestas de formulario 1'!$G:$G,$B36,'Respuestas de formulario 1'!$D:$D,F$2))</f>
        <v>0</v>
      </c>
      <c r="G36" s="33">
        <f ca="1">IF(ISBLANK($B36),,COUNTIFS('Respuestas de formulario 1'!$G:$G,$B36,'Respuestas de formulario 1'!$D:$D,G$2))</f>
        <v>0</v>
      </c>
      <c r="H36" s="33">
        <f ca="1">IF(ISBLANK($B36),,COUNTIFS('Respuestas de formulario 1'!$G:$G,$B36,'Respuestas de formulario 1'!$D:$D,H$2))</f>
        <v>0</v>
      </c>
      <c r="I36" s="33">
        <f ca="1">IF(ISBLANK($B36),,COUNTIFS('Respuestas de formulario 1'!$G:$G,$B36,'Respuestas de formulario 1'!$D:$D,I$2))</f>
        <v>0</v>
      </c>
    </row>
    <row r="37" spans="2:9">
      <c r="B37" s="33" t="str">
        <f ca="1">IFERROR(__xludf.DUMMYFUNCTION("""COMPUTED_VALUE"""),"RECTORÍA")</f>
        <v>RECTORÍA</v>
      </c>
      <c r="C37" s="33">
        <f ca="1">IF(ISBLANK($B37),,COUNTIF('Respuestas de formulario 1'!$G:$G,$B37))</f>
        <v>0</v>
      </c>
      <c r="D37" s="33">
        <f ca="1">IF(ISBLANK($B37),,COUNTIFS('Respuestas de formulario 1'!$G:$G,$B37,'Respuestas de formulario 1'!$D:$D,D$2))</f>
        <v>0</v>
      </c>
      <c r="E37" s="33">
        <f ca="1">IF(ISBLANK($B37),,COUNTIFS('Respuestas de formulario 1'!$G:$G,$B37,'Respuestas de formulario 1'!$D:$D,E$2))</f>
        <v>0</v>
      </c>
      <c r="F37" s="33">
        <f ca="1">IF(ISBLANK($B37),,COUNTIFS('Respuestas de formulario 1'!$G:$G,$B37,'Respuestas de formulario 1'!$D:$D,F$2))</f>
        <v>0</v>
      </c>
      <c r="G37" s="33">
        <f ca="1">IF(ISBLANK($B37),,COUNTIFS('Respuestas de formulario 1'!$G:$G,$B37,'Respuestas de formulario 1'!$D:$D,G$2))</f>
        <v>0</v>
      </c>
      <c r="H37" s="33">
        <f ca="1">IF(ISBLANK($B37),,COUNTIFS('Respuestas de formulario 1'!$G:$G,$B37,'Respuestas de formulario 1'!$D:$D,H$2))</f>
        <v>0</v>
      </c>
      <c r="I37" s="33">
        <f ca="1">IF(ISBLANK($B37),,COUNTIFS('Respuestas de formulario 1'!$G:$G,$B37,'Respuestas de formulario 1'!$D:$D,I$2))</f>
        <v>0</v>
      </c>
    </row>
    <row r="38" spans="2:9">
      <c r="B38" s="33" t="str">
        <f ca="1">IFERROR(__xludf.DUMMYFUNCTION("""COMPUTED_VALUE"""),"DIRECCIÓN TÉCNICA DE PLANEACIÓN")</f>
        <v>DIRECCIÓN TÉCNICA DE PLANEACIÓN</v>
      </c>
      <c r="C38" s="33">
        <f ca="1">IF(ISBLANK($B38),,COUNTIF('Respuestas de formulario 1'!$G:$G,$B38))</f>
        <v>0</v>
      </c>
      <c r="D38" s="33">
        <f ca="1">IF(ISBLANK($B38),,COUNTIFS('Respuestas de formulario 1'!$G:$G,$B38,'Respuestas de formulario 1'!$D:$D,D$2))</f>
        <v>0</v>
      </c>
      <c r="E38" s="33">
        <f ca="1">IF(ISBLANK($B38),,COUNTIFS('Respuestas de formulario 1'!$G:$G,$B38,'Respuestas de formulario 1'!$D:$D,E$2))</f>
        <v>0</v>
      </c>
      <c r="F38" s="33">
        <f ca="1">IF(ISBLANK($B38),,COUNTIFS('Respuestas de formulario 1'!$G:$G,$B38,'Respuestas de formulario 1'!$D:$D,F$2))</f>
        <v>0</v>
      </c>
      <c r="G38" s="33">
        <f ca="1">IF(ISBLANK($B38),,COUNTIFS('Respuestas de formulario 1'!$G:$G,$B38,'Respuestas de formulario 1'!$D:$D,G$2))</f>
        <v>0</v>
      </c>
      <c r="H38" s="33">
        <f ca="1">IF(ISBLANK($B38),,COUNTIFS('Respuestas de formulario 1'!$G:$G,$B38,'Respuestas de formulario 1'!$D:$D,H$2))</f>
        <v>0</v>
      </c>
      <c r="I38" s="33">
        <f ca="1">IF(ISBLANK($B38),,COUNTIFS('Respuestas de formulario 1'!$G:$G,$B38,'Respuestas de formulario 1'!$D:$D,I$2))</f>
        <v>0</v>
      </c>
    </row>
    <row r="39" spans="2:9">
      <c r="B39" s="33" t="str">
        <f ca="1">IFERROR(__xludf.DUMMYFUNCTION("""COMPUTED_VALUE"""),"OFICINA DE CONTROL INTERNO")</f>
        <v>OFICINA DE CONTROL INTERNO</v>
      </c>
      <c r="C39" s="33">
        <f ca="1">IF(ISBLANK($B39),,COUNTIF('Respuestas de formulario 1'!$G:$G,$B39))</f>
        <v>0</v>
      </c>
      <c r="D39" s="33">
        <f ca="1">IF(ISBLANK($B39),,COUNTIFS('Respuestas de formulario 1'!$G:$G,$B39,'Respuestas de formulario 1'!$D:$D,D$2))</f>
        <v>0</v>
      </c>
      <c r="E39" s="33">
        <f ca="1">IF(ISBLANK($B39),,COUNTIFS('Respuestas de formulario 1'!$G:$G,$B39,'Respuestas de formulario 1'!$D:$D,E$2))</f>
        <v>0</v>
      </c>
      <c r="F39" s="33">
        <f ca="1">IF(ISBLANK($B39),,COUNTIFS('Respuestas de formulario 1'!$G:$G,$B39,'Respuestas de formulario 1'!$D:$D,F$2))</f>
        <v>0</v>
      </c>
      <c r="G39" s="33">
        <f ca="1">IF(ISBLANK($B39),,COUNTIFS('Respuestas de formulario 1'!$G:$G,$B39,'Respuestas de formulario 1'!$D:$D,G$2))</f>
        <v>0</v>
      </c>
      <c r="H39" s="33">
        <f ca="1">IF(ISBLANK($B39),,COUNTIFS('Respuestas de formulario 1'!$G:$G,$B39,'Respuestas de formulario 1'!$D:$D,H$2))</f>
        <v>0</v>
      </c>
      <c r="I39" s="33">
        <f ca="1">IF(ISBLANK($B39),,COUNTIFS('Respuestas de formulario 1'!$G:$G,$B39,'Respuestas de formulario 1'!$D:$D,I$2))</f>
        <v>0</v>
      </c>
    </row>
    <row r="40" spans="2:9">
      <c r="B40" s="33"/>
      <c r="C40" s="33">
        <f>IF(ISBLANK($B40),,COUNTIF('Respuestas de formulario 1'!$G:$G,$B40))</f>
        <v>0</v>
      </c>
      <c r="D40" s="33">
        <f>IF(ISBLANK($B40),,COUNTIFS('Respuestas de formulario 1'!$G:$G,$B40,'Respuestas de formulario 1'!$D:$D,D$2))</f>
        <v>0</v>
      </c>
      <c r="E40" s="33">
        <f>IF(ISBLANK($B40),,COUNTIFS('Respuestas de formulario 1'!$G:$G,$B40,'Respuestas de formulario 1'!$D:$D,E$2))</f>
        <v>0</v>
      </c>
      <c r="F40" s="33">
        <f>IF(ISBLANK($B40),,COUNTIFS('Respuestas de formulario 1'!$G:$G,$B40,'Respuestas de formulario 1'!$D:$D,F$2))</f>
        <v>0</v>
      </c>
      <c r="G40" s="33">
        <f>IF(ISBLANK($B40),,COUNTIFS('Respuestas de formulario 1'!$G:$G,$B40,'Respuestas de formulario 1'!$D:$D,G$2))</f>
        <v>0</v>
      </c>
      <c r="H40" s="33">
        <f>IF(ISBLANK($B40),,COUNTIFS('Respuestas de formulario 1'!$G:$G,$B40,'Respuestas de formulario 1'!$D:$D,H$2))</f>
        <v>0</v>
      </c>
      <c r="I40" s="33">
        <f>IF(ISBLANK($B40),,COUNTIFS('Respuestas de formulario 1'!$G:$G,$B40,'Respuestas de formulario 1'!$D:$D,I$2))</f>
        <v>0</v>
      </c>
    </row>
    <row r="41" spans="2:9">
      <c r="C41" s="33">
        <f>IF(ISBLANK($B41),,COUNTIF('Respuestas de formulario 1'!$G:$G,$B41))</f>
        <v>0</v>
      </c>
      <c r="D41" s="33">
        <f>IF(ISBLANK($B41),,COUNTIFS('Respuestas de formulario 1'!$G:$G,$B41,'Respuestas de formulario 1'!$D:$D,D$2))</f>
        <v>0</v>
      </c>
      <c r="E41" s="33">
        <f>IF(ISBLANK($B41),,COUNTIFS('Respuestas de formulario 1'!$G:$G,$B41,'Respuestas de formulario 1'!$D:$D,E$2))</f>
        <v>0</v>
      </c>
      <c r="F41" s="33">
        <f>IF(ISBLANK($B41),,COUNTIFS('Respuestas de formulario 1'!$G:$G,$B41,'Respuestas de formulario 1'!$D:$D,F$2))</f>
        <v>0</v>
      </c>
      <c r="G41" s="33">
        <f>IF(ISBLANK($B41),,COUNTIFS('Respuestas de formulario 1'!$G:$G,$B41,'Respuestas de formulario 1'!$D:$D,G$2))</f>
        <v>0</v>
      </c>
      <c r="H41" s="33">
        <f>IF(ISBLANK($B41),,COUNTIFS('Respuestas de formulario 1'!$G:$G,$B41,'Respuestas de formulario 1'!$D:$D,H$2))</f>
        <v>0</v>
      </c>
      <c r="I41" s="33">
        <f>IF(ISBLANK($B41),,COUNTIFS('Respuestas de formulario 1'!$G:$G,$B41,'Respuestas de formulario 1'!$D:$D,I$2))</f>
        <v>0</v>
      </c>
    </row>
    <row r="42" spans="2:9">
      <c r="C42" s="33">
        <f>IF(ISBLANK($B42),,COUNTIF('Respuestas de formulario 1'!$G:$G,$B42))</f>
        <v>0</v>
      </c>
      <c r="D42" s="33">
        <f>IF(ISBLANK($B42),,COUNTIFS('Respuestas de formulario 1'!$G:$G,$B42,'Respuestas de formulario 1'!$D:$D,D$2))</f>
        <v>0</v>
      </c>
      <c r="E42" s="33">
        <f>IF(ISBLANK($B42),,COUNTIFS('Respuestas de formulario 1'!$G:$G,$B42,'Respuestas de formulario 1'!$D:$D,E$2))</f>
        <v>0</v>
      </c>
      <c r="F42" s="33">
        <f>IF(ISBLANK($B42),,COUNTIFS('Respuestas de formulario 1'!$G:$G,$B42,'Respuestas de formulario 1'!$D:$D,F$2))</f>
        <v>0</v>
      </c>
      <c r="G42" s="33">
        <f>IF(ISBLANK($B42),,COUNTIFS('Respuestas de formulario 1'!$G:$G,$B42,'Respuestas de formulario 1'!$D:$D,G$2))</f>
        <v>0</v>
      </c>
      <c r="H42" s="33">
        <f>IF(ISBLANK($B42),,COUNTIFS('Respuestas de formulario 1'!$G:$G,$B42,'Respuestas de formulario 1'!$D:$D,H$2))</f>
        <v>0</v>
      </c>
      <c r="I42" s="33">
        <f>IF(ISBLANK($B42),,COUNTIFS('Respuestas de formulario 1'!$G:$G,$B42,'Respuestas de formulario 1'!$D:$D,I$2))</f>
        <v>0</v>
      </c>
    </row>
    <row r="43" spans="2:9">
      <c r="C43" s="33">
        <f>IF(ISBLANK($B43),,COUNTIF('Respuestas de formulario 1'!$G:$G,$B43))</f>
        <v>0</v>
      </c>
      <c r="D43" s="33">
        <f>IF(ISBLANK($B43),,COUNTIFS('Respuestas de formulario 1'!$G:$G,$B43,'Respuestas de formulario 1'!$D:$D,D$2))</f>
        <v>0</v>
      </c>
      <c r="E43" s="33">
        <f>IF(ISBLANK($B43),,COUNTIFS('Respuestas de formulario 1'!$G:$G,$B43,'Respuestas de formulario 1'!$D:$D,E$2))</f>
        <v>0</v>
      </c>
      <c r="F43" s="33">
        <f>IF(ISBLANK($B43),,COUNTIFS('Respuestas de formulario 1'!$G:$G,$B43,'Respuestas de formulario 1'!$D:$D,F$2))</f>
        <v>0</v>
      </c>
      <c r="G43" s="33">
        <f>IF(ISBLANK($B43),,COUNTIFS('Respuestas de formulario 1'!$G:$G,$B43,'Respuestas de formulario 1'!$D:$D,G$2))</f>
        <v>0</v>
      </c>
      <c r="H43" s="33">
        <f>IF(ISBLANK($B43),,COUNTIFS('Respuestas de formulario 1'!$G:$G,$B43,'Respuestas de formulario 1'!$D:$D,H$2))</f>
        <v>0</v>
      </c>
      <c r="I43" s="33">
        <f>IF(ISBLANK($B43),,COUNTIFS('Respuestas de formulario 1'!$G:$G,$B43,'Respuestas de formulario 1'!$D:$D,I$2))</f>
        <v>0</v>
      </c>
    </row>
    <row r="44" spans="2:9">
      <c r="C44" s="33">
        <f>IF(ISBLANK($B44),,COUNTIF('Respuestas de formulario 1'!$G:$G,$B44))</f>
        <v>0</v>
      </c>
      <c r="D44" s="33">
        <f>IF(ISBLANK($B44),,COUNTIFS('Respuestas de formulario 1'!$G:$G,$B44,'Respuestas de formulario 1'!$D:$D,D$2))</f>
        <v>0</v>
      </c>
      <c r="E44" s="33">
        <f>IF(ISBLANK($B44),,COUNTIFS('Respuestas de formulario 1'!$G:$G,$B44,'Respuestas de formulario 1'!$D:$D,E$2))</f>
        <v>0</v>
      </c>
      <c r="F44" s="33">
        <f>IF(ISBLANK($B44),,COUNTIFS('Respuestas de formulario 1'!$G:$G,$B44,'Respuestas de formulario 1'!$D:$D,F$2))</f>
        <v>0</v>
      </c>
      <c r="G44" s="33">
        <f>IF(ISBLANK($B44),,COUNTIFS('Respuestas de formulario 1'!$G:$G,$B44,'Respuestas de formulario 1'!$D:$D,G$2))</f>
        <v>0</v>
      </c>
      <c r="H44" s="33">
        <f>IF(ISBLANK($B44),,COUNTIFS('Respuestas de formulario 1'!$G:$G,$B44,'Respuestas de formulario 1'!$D:$D,H$2))</f>
        <v>0</v>
      </c>
      <c r="I44" s="33">
        <f>IF(ISBLANK($B44),,COUNTIFS('Respuestas de formulario 1'!$G:$G,$B44,'Respuestas de formulario 1'!$D:$D,I$2))</f>
        <v>0</v>
      </c>
    </row>
    <row r="45" spans="2:9">
      <c r="C45" s="33">
        <f>IF(ISBLANK($B45),,COUNTIF('Respuestas de formulario 1'!$G:$G,$B45))</f>
        <v>0</v>
      </c>
      <c r="D45" s="33">
        <f>IF(ISBLANK($B45),,COUNTIFS('Respuestas de formulario 1'!$G:$G,$B45,'Respuestas de formulario 1'!$D:$D,D$2))</f>
        <v>0</v>
      </c>
      <c r="E45" s="33">
        <f>IF(ISBLANK($B45),,COUNTIFS('Respuestas de formulario 1'!$G:$G,$B45,'Respuestas de formulario 1'!$D:$D,E$2))</f>
        <v>0</v>
      </c>
      <c r="F45" s="33">
        <f>IF(ISBLANK($B45),,COUNTIFS('Respuestas de formulario 1'!$G:$G,$B45,'Respuestas de formulario 1'!$D:$D,F$2))</f>
        <v>0</v>
      </c>
      <c r="G45" s="33">
        <f>IF(ISBLANK($B45),,COUNTIFS('Respuestas de formulario 1'!$G:$G,$B45,'Respuestas de formulario 1'!$D:$D,G$2))</f>
        <v>0</v>
      </c>
      <c r="H45" s="33">
        <f>IF(ISBLANK($B45),,COUNTIFS('Respuestas de formulario 1'!$G:$G,$B45,'Respuestas de formulario 1'!$D:$D,H$2))</f>
        <v>0</v>
      </c>
      <c r="I45" s="33">
        <f>IF(ISBLANK($B45),,COUNTIFS('Respuestas de formulario 1'!$G:$G,$B45,'Respuestas de formulario 1'!$D:$D,I$2))</f>
        <v>0</v>
      </c>
    </row>
    <row r="46" spans="2:9">
      <c r="C46" s="33">
        <f>IF(ISBLANK($B46),,COUNTIF('Respuestas de formulario 1'!$G:$G,$B46))</f>
        <v>0</v>
      </c>
      <c r="D46" s="33">
        <f>IF(ISBLANK($B46),,COUNTIFS('Respuestas de formulario 1'!$G:$G,$B46,'Respuestas de formulario 1'!$D:$D,D$2))</f>
        <v>0</v>
      </c>
      <c r="E46" s="33">
        <f>IF(ISBLANK($B46),,COUNTIFS('Respuestas de formulario 1'!$G:$G,$B46,'Respuestas de formulario 1'!$D:$D,E$2))</f>
        <v>0</v>
      </c>
      <c r="F46" s="33">
        <f>IF(ISBLANK($B46),,COUNTIFS('Respuestas de formulario 1'!$G:$G,$B46,'Respuestas de formulario 1'!$D:$D,F$2))</f>
        <v>0</v>
      </c>
      <c r="G46" s="33">
        <f>IF(ISBLANK($B46),,COUNTIFS('Respuestas de formulario 1'!$G:$G,$B46,'Respuestas de formulario 1'!$D:$D,G$2))</f>
        <v>0</v>
      </c>
      <c r="H46" s="33">
        <f>IF(ISBLANK($B46),,COUNTIFS('Respuestas de formulario 1'!$G:$G,$B46,'Respuestas de formulario 1'!$D:$D,H$2))</f>
        <v>0</v>
      </c>
      <c r="I46" s="33">
        <f>IF(ISBLANK($B46),,COUNTIFS('Respuestas de formulario 1'!$G:$G,$B46,'Respuestas de formulario 1'!$D:$D,I$2))</f>
        <v>0</v>
      </c>
    </row>
    <row r="47" spans="2:9">
      <c r="C47" s="33">
        <f>IF(ISBLANK($B47),,COUNTIF('Respuestas de formulario 1'!$G:$G,$B47))</f>
        <v>0</v>
      </c>
      <c r="D47" s="33">
        <f>IF(ISBLANK($B47),,COUNTIFS('Respuestas de formulario 1'!$G:$G,$B47,'Respuestas de formulario 1'!$D:$D,D$2))</f>
        <v>0</v>
      </c>
      <c r="E47" s="33">
        <f>IF(ISBLANK($B47),,COUNTIFS('Respuestas de formulario 1'!$G:$G,$B47,'Respuestas de formulario 1'!$D:$D,E$2))</f>
        <v>0</v>
      </c>
      <c r="F47" s="33">
        <f>IF(ISBLANK($B47),,COUNTIFS('Respuestas de formulario 1'!$G:$G,$B47,'Respuestas de formulario 1'!$D:$D,F$2))</f>
        <v>0</v>
      </c>
      <c r="G47" s="33">
        <f>IF(ISBLANK($B47),,COUNTIFS('Respuestas de formulario 1'!$G:$G,$B47,'Respuestas de formulario 1'!$D:$D,G$2))</f>
        <v>0</v>
      </c>
      <c r="H47" s="33">
        <f>IF(ISBLANK($B47),,COUNTIFS('Respuestas de formulario 1'!$G:$G,$B47,'Respuestas de formulario 1'!$D:$D,H$2))</f>
        <v>0</v>
      </c>
      <c r="I47" s="33">
        <f>IF(ISBLANK($B47),,COUNTIFS('Respuestas de formulario 1'!$G:$G,$B47,'Respuestas de formulario 1'!$D:$D,I$2))</f>
        <v>0</v>
      </c>
    </row>
    <row r="48" spans="2:9">
      <c r="C48" s="33">
        <f>IF(ISBLANK($B48),,COUNTIF('Respuestas de formulario 1'!$G:$G,$B48))</f>
        <v>0</v>
      </c>
      <c r="D48" s="33">
        <f>IF(ISBLANK($B48),,COUNTIFS('Respuestas de formulario 1'!$G:$G,$B48,'Respuestas de formulario 1'!$D:$D,D$2))</f>
        <v>0</v>
      </c>
      <c r="E48" s="33">
        <f>IF(ISBLANK($B48),,COUNTIFS('Respuestas de formulario 1'!$G:$G,$B48,'Respuestas de formulario 1'!$D:$D,E$2))</f>
        <v>0</v>
      </c>
      <c r="F48" s="33">
        <f>IF(ISBLANK($B48),,COUNTIFS('Respuestas de formulario 1'!$G:$G,$B48,'Respuestas de formulario 1'!$D:$D,F$2))</f>
        <v>0</v>
      </c>
      <c r="G48" s="33">
        <f>IF(ISBLANK($B48),,COUNTIFS('Respuestas de formulario 1'!$G:$G,$B48,'Respuestas de formulario 1'!$D:$D,G$2))</f>
        <v>0</v>
      </c>
      <c r="H48" s="33">
        <f>IF(ISBLANK($B48),,COUNTIFS('Respuestas de formulario 1'!$G:$G,$B48,'Respuestas de formulario 1'!$D:$D,H$2))</f>
        <v>0</v>
      </c>
      <c r="I48" s="33">
        <f>IF(ISBLANK($B48),,COUNTIFS('Respuestas de formulario 1'!$G:$G,$B48,'Respuestas de formulario 1'!$D:$D,I$2))</f>
        <v>0</v>
      </c>
    </row>
    <row r="49" spans="3:9">
      <c r="C49" s="33">
        <f>IF(ISBLANK($B49),,COUNTIF('Respuestas de formulario 1'!$G:$G,$B49))</f>
        <v>0</v>
      </c>
      <c r="D49" s="33">
        <f>IF(ISBLANK($B49),,COUNTIFS('Respuestas de formulario 1'!$G:$G,$B49,'Respuestas de formulario 1'!$D:$D,D$2))</f>
        <v>0</v>
      </c>
      <c r="E49" s="33">
        <f>IF(ISBLANK($B49),,COUNTIFS('Respuestas de formulario 1'!$G:$G,$B49,'Respuestas de formulario 1'!$D:$D,E$2))</f>
        <v>0</v>
      </c>
      <c r="F49" s="33">
        <f>IF(ISBLANK($B49),,COUNTIFS('Respuestas de formulario 1'!$G:$G,$B49,'Respuestas de formulario 1'!$D:$D,F$2))</f>
        <v>0</v>
      </c>
      <c r="G49" s="33">
        <f>IF(ISBLANK($B49),,COUNTIFS('Respuestas de formulario 1'!$G:$G,$B49,'Respuestas de formulario 1'!$D:$D,G$2))</f>
        <v>0</v>
      </c>
      <c r="H49" s="33">
        <f>IF(ISBLANK($B49),,COUNTIFS('Respuestas de formulario 1'!$G:$G,$B49,'Respuestas de formulario 1'!$D:$D,H$2))</f>
        <v>0</v>
      </c>
      <c r="I49" s="33">
        <f>IF(ISBLANK($B49),,COUNTIFS('Respuestas de formulario 1'!$G:$G,$B49,'Respuestas de formulario 1'!$D:$D,I$2))</f>
        <v>0</v>
      </c>
    </row>
    <row r="50" spans="3:9">
      <c r="C50" s="33">
        <f>IF(ISBLANK($B50),,COUNTIF('Respuestas de formulario 1'!$G:$G,$B50))</f>
        <v>0</v>
      </c>
      <c r="D50" s="33">
        <f>IF(ISBLANK($B50),,COUNTIFS('Respuestas de formulario 1'!$G:$G,$B50,'Respuestas de formulario 1'!$D:$D,D$2))</f>
        <v>0</v>
      </c>
      <c r="E50" s="33">
        <f>IF(ISBLANK($B50),,COUNTIFS('Respuestas de formulario 1'!$G:$G,$B50,'Respuestas de formulario 1'!$D:$D,E$2))</f>
        <v>0</v>
      </c>
      <c r="F50" s="33">
        <f>IF(ISBLANK($B50),,COUNTIFS('Respuestas de formulario 1'!$G:$G,$B50,'Respuestas de formulario 1'!$D:$D,F$2))</f>
        <v>0</v>
      </c>
      <c r="G50" s="33">
        <f>IF(ISBLANK($B50),,COUNTIFS('Respuestas de formulario 1'!$G:$G,$B50,'Respuestas de formulario 1'!$D:$D,G$2))</f>
        <v>0</v>
      </c>
      <c r="H50" s="33">
        <f>IF(ISBLANK($B50),,COUNTIFS('Respuestas de formulario 1'!$G:$G,$B50,'Respuestas de formulario 1'!$D:$D,H$2))</f>
        <v>0</v>
      </c>
      <c r="I50" s="33">
        <f>IF(ISBLANK($B50),,COUNTIFS('Respuestas de formulario 1'!$G:$G,$B50,'Respuestas de formulario 1'!$D:$D,I$2))</f>
        <v>0</v>
      </c>
    </row>
    <row r="51" spans="3:9">
      <c r="C51" s="33">
        <f>IF(ISBLANK($B51),,COUNTIF('Respuestas de formulario 1'!$G:$G,$B51))</f>
        <v>0</v>
      </c>
      <c r="D51" s="33">
        <f>IF(ISBLANK($B51),,COUNTIFS('Respuestas de formulario 1'!$G:$G,$B51,'Respuestas de formulario 1'!$D:$D,D$2))</f>
        <v>0</v>
      </c>
      <c r="E51" s="33">
        <f>IF(ISBLANK($B51),,COUNTIFS('Respuestas de formulario 1'!$G:$G,$B51,'Respuestas de formulario 1'!$D:$D,E$2))</f>
        <v>0</v>
      </c>
      <c r="F51" s="33">
        <f>IF(ISBLANK($B51),,COUNTIFS('Respuestas de formulario 1'!$G:$G,$B51,'Respuestas de formulario 1'!$D:$D,F$2))</f>
        <v>0</v>
      </c>
      <c r="G51" s="33">
        <f>IF(ISBLANK($B51),,COUNTIFS('Respuestas de formulario 1'!$G:$G,$B51,'Respuestas de formulario 1'!$D:$D,G$2))</f>
        <v>0</v>
      </c>
      <c r="H51" s="33">
        <f>IF(ISBLANK($B51),,COUNTIFS('Respuestas de formulario 1'!$G:$G,$B51,'Respuestas de formulario 1'!$D:$D,H$2))</f>
        <v>0</v>
      </c>
      <c r="I51" s="33">
        <f>IF(ISBLANK($B51),,COUNTIFS('Respuestas de formulario 1'!$G:$G,$B51,'Respuestas de formulario 1'!$D:$D,I$2))</f>
        <v>0</v>
      </c>
    </row>
    <row r="52" spans="3:9">
      <c r="C52" s="33">
        <f>IF(ISBLANK($B52),,COUNTIF('Respuestas de formulario 1'!$G:$G,$B52))</f>
        <v>0</v>
      </c>
      <c r="D52" s="33">
        <f>IF(ISBLANK($B52),,COUNTIFS('Respuestas de formulario 1'!$G:$G,$B52,'Respuestas de formulario 1'!$D:$D,D$2))</f>
        <v>0</v>
      </c>
      <c r="E52" s="33">
        <f>IF(ISBLANK($B52),,COUNTIFS('Respuestas de formulario 1'!$G:$G,$B52,'Respuestas de formulario 1'!$D:$D,E$2))</f>
        <v>0</v>
      </c>
      <c r="F52" s="33">
        <f>IF(ISBLANK($B52),,COUNTIFS('Respuestas de formulario 1'!$G:$G,$B52,'Respuestas de formulario 1'!$D:$D,F$2))</f>
        <v>0</v>
      </c>
      <c r="G52" s="33">
        <f>IF(ISBLANK($B52),,COUNTIFS('Respuestas de formulario 1'!$G:$G,$B52,'Respuestas de formulario 1'!$D:$D,G$2))</f>
        <v>0</v>
      </c>
      <c r="H52" s="33">
        <f>IF(ISBLANK($B52),,COUNTIFS('Respuestas de formulario 1'!$G:$G,$B52,'Respuestas de formulario 1'!$D:$D,H$2))</f>
        <v>0</v>
      </c>
      <c r="I52" s="33">
        <f>IF(ISBLANK($B52),,COUNTIFS('Respuestas de formulario 1'!$G:$G,$B52,'Respuestas de formulario 1'!$D:$D,I$2))</f>
        <v>0</v>
      </c>
    </row>
    <row r="53" spans="3:9">
      <c r="C53" s="33">
        <f>IF(ISBLANK($B53),,COUNTIF('Respuestas de formulario 1'!$G:$G,$B53))</f>
        <v>0</v>
      </c>
      <c r="D53" s="33">
        <f>IF(ISBLANK($B53),,COUNTIFS('Respuestas de formulario 1'!$G:$G,$B53,'Respuestas de formulario 1'!$D:$D,D$2))</f>
        <v>0</v>
      </c>
      <c r="E53" s="33">
        <f>IF(ISBLANK($B53),,COUNTIFS('Respuestas de formulario 1'!$G:$G,$B53,'Respuestas de formulario 1'!$D:$D,E$2))</f>
        <v>0</v>
      </c>
      <c r="F53" s="33">
        <f>IF(ISBLANK($B53),,COUNTIFS('Respuestas de formulario 1'!$G:$G,$B53,'Respuestas de formulario 1'!$D:$D,F$2))</f>
        <v>0</v>
      </c>
      <c r="G53" s="33">
        <f>IF(ISBLANK($B53),,COUNTIFS('Respuestas de formulario 1'!$G:$G,$B53,'Respuestas de formulario 1'!$D:$D,G$2))</f>
        <v>0</v>
      </c>
      <c r="H53" s="33">
        <f>IF(ISBLANK($B53),,COUNTIFS('Respuestas de formulario 1'!$G:$G,$B53,'Respuestas de formulario 1'!$D:$D,H$2))</f>
        <v>0</v>
      </c>
      <c r="I53" s="33">
        <f>IF(ISBLANK($B53),,COUNTIFS('Respuestas de formulario 1'!$G:$G,$B53,'Respuestas de formulario 1'!$D:$D,I$2))</f>
        <v>0</v>
      </c>
    </row>
    <row r="54" spans="3:9">
      <c r="C54" s="33">
        <f>IF(ISBLANK($B54),,COUNTIF('Respuestas de formulario 1'!$G:$G,$B54))</f>
        <v>0</v>
      </c>
      <c r="D54" s="33">
        <f>IF(ISBLANK($B54),,COUNTIFS('Respuestas de formulario 1'!$G:$G,$B54,'Respuestas de formulario 1'!$D:$D,D$2))</f>
        <v>0</v>
      </c>
      <c r="E54" s="33">
        <f>IF(ISBLANK($B54),,COUNTIFS('Respuestas de formulario 1'!$G:$G,$B54,'Respuestas de formulario 1'!$D:$D,E$2))</f>
        <v>0</v>
      </c>
      <c r="F54" s="33">
        <f>IF(ISBLANK($B54),,COUNTIFS('Respuestas de formulario 1'!$G:$G,$B54,'Respuestas de formulario 1'!$D:$D,F$2))</f>
        <v>0</v>
      </c>
      <c r="G54" s="33">
        <f>IF(ISBLANK($B54),,COUNTIFS('Respuestas de formulario 1'!$G:$G,$B54,'Respuestas de formulario 1'!$D:$D,G$2))</f>
        <v>0</v>
      </c>
      <c r="H54" s="33">
        <f>IF(ISBLANK($B54),,COUNTIFS('Respuestas de formulario 1'!$G:$G,$B54,'Respuestas de formulario 1'!$D:$D,H$2))</f>
        <v>0</v>
      </c>
      <c r="I54" s="33">
        <f>IF(ISBLANK($B54),,COUNTIFS('Respuestas de formulario 1'!$G:$G,$B54,'Respuestas de formulario 1'!$D:$D,I$2))</f>
        <v>0</v>
      </c>
    </row>
    <row r="55" spans="3:9">
      <c r="C55" s="33">
        <f>IF(ISBLANK($B55),,COUNTIF('Respuestas de formulario 1'!$G:$G,$B55))</f>
        <v>0</v>
      </c>
      <c r="D55" s="33">
        <f>IF(ISBLANK($B55),,COUNTIFS('Respuestas de formulario 1'!$G:$G,$B55,'Respuestas de formulario 1'!$D:$D,D$2))</f>
        <v>0</v>
      </c>
      <c r="E55" s="33">
        <f>IF(ISBLANK($B55),,COUNTIFS('Respuestas de formulario 1'!$G:$G,$B55,'Respuestas de formulario 1'!$D:$D,E$2))</f>
        <v>0</v>
      </c>
      <c r="F55" s="33">
        <f>IF(ISBLANK($B55),,COUNTIFS('Respuestas de formulario 1'!$G:$G,$B55,'Respuestas de formulario 1'!$D:$D,F$2))</f>
        <v>0</v>
      </c>
      <c r="G55" s="33">
        <f>IF(ISBLANK($B55),,COUNTIFS('Respuestas de formulario 1'!$G:$G,$B55,'Respuestas de formulario 1'!$D:$D,G$2))</f>
        <v>0</v>
      </c>
      <c r="H55" s="33">
        <f>IF(ISBLANK($B55),,COUNTIFS('Respuestas de formulario 1'!$G:$G,$B55,'Respuestas de formulario 1'!$D:$D,H$2))</f>
        <v>0</v>
      </c>
      <c r="I55" s="33">
        <f>IF(ISBLANK($B55),,COUNTIFS('Respuestas de formulario 1'!$G:$G,$B55,'Respuestas de formulario 1'!$D:$D,I$2))</f>
        <v>0</v>
      </c>
    </row>
    <row r="56" spans="3:9">
      <c r="C56" s="33">
        <f>IF(ISBLANK($B56),,COUNTIF('Respuestas de formulario 1'!$G:$G,$B56))</f>
        <v>0</v>
      </c>
      <c r="D56" s="33">
        <f>IF(ISBLANK($B56),,COUNTIFS('Respuestas de formulario 1'!$G:$G,$B56,'Respuestas de formulario 1'!$D:$D,D$2))</f>
        <v>0</v>
      </c>
      <c r="E56" s="33">
        <f>IF(ISBLANK($B56),,COUNTIFS('Respuestas de formulario 1'!$G:$G,$B56,'Respuestas de formulario 1'!$D:$D,E$2))</f>
        <v>0</v>
      </c>
      <c r="F56" s="33">
        <f>IF(ISBLANK($B56),,COUNTIFS('Respuestas de formulario 1'!$G:$G,$B56,'Respuestas de formulario 1'!$D:$D,F$2))</f>
        <v>0</v>
      </c>
      <c r="G56" s="33">
        <f>IF(ISBLANK($B56),,COUNTIFS('Respuestas de formulario 1'!$G:$G,$B56,'Respuestas de formulario 1'!$D:$D,G$2))</f>
        <v>0</v>
      </c>
      <c r="H56" s="33">
        <f>IF(ISBLANK($B56),,COUNTIFS('Respuestas de formulario 1'!$G:$G,$B56,'Respuestas de formulario 1'!$D:$D,H$2))</f>
        <v>0</v>
      </c>
      <c r="I56" s="33">
        <f>IF(ISBLANK($B56),,COUNTIFS('Respuestas de formulario 1'!$G:$G,$B56,'Respuestas de formulario 1'!$D:$D,I$2))</f>
        <v>0</v>
      </c>
    </row>
    <row r="57" spans="3:9">
      <c r="C57" s="33">
        <f>IF(ISBLANK($B57),,COUNTIF('Respuestas de formulario 1'!$G:$G,$B57))</f>
        <v>0</v>
      </c>
      <c r="D57" s="33">
        <f>IF(ISBLANK($B57),,COUNTIFS('Respuestas de formulario 1'!$G:$G,$B57,'Respuestas de formulario 1'!$D:$D,D$2))</f>
        <v>0</v>
      </c>
      <c r="E57" s="33">
        <f>IF(ISBLANK($B57),,COUNTIFS('Respuestas de formulario 1'!$G:$G,$B57,'Respuestas de formulario 1'!$D:$D,E$2))</f>
        <v>0</v>
      </c>
      <c r="F57" s="33">
        <f>IF(ISBLANK($B57),,COUNTIFS('Respuestas de formulario 1'!$G:$G,$B57,'Respuestas de formulario 1'!$D:$D,F$2))</f>
        <v>0</v>
      </c>
      <c r="G57" s="33">
        <f>IF(ISBLANK($B57),,COUNTIFS('Respuestas de formulario 1'!$G:$G,$B57,'Respuestas de formulario 1'!$D:$D,G$2))</f>
        <v>0</v>
      </c>
      <c r="H57" s="33">
        <f>IF(ISBLANK($B57),,COUNTIFS('Respuestas de formulario 1'!$G:$G,$B57,'Respuestas de formulario 1'!$D:$D,H$2))</f>
        <v>0</v>
      </c>
      <c r="I57" s="33">
        <f>IF(ISBLANK($B57),,COUNTIFS('Respuestas de formulario 1'!$G:$G,$B57,'Respuestas de formulario 1'!$D:$D,I$2))</f>
        <v>0</v>
      </c>
    </row>
    <row r="58" spans="3:9">
      <c r="C58" s="33">
        <f>IF(ISBLANK($B58),,COUNTIF('Respuestas de formulario 1'!$G:$G,$B58))</f>
        <v>0</v>
      </c>
      <c r="D58" s="33">
        <f>IF(ISBLANK($B58),,COUNTIFS('Respuestas de formulario 1'!$G:$G,$B58,'Respuestas de formulario 1'!$D:$D,D$2))</f>
        <v>0</v>
      </c>
      <c r="E58" s="33">
        <f>IF(ISBLANK($B58),,COUNTIFS('Respuestas de formulario 1'!$G:$G,$B58,'Respuestas de formulario 1'!$D:$D,E$2))</f>
        <v>0</v>
      </c>
      <c r="F58" s="33">
        <f>IF(ISBLANK($B58),,COUNTIFS('Respuestas de formulario 1'!$G:$G,$B58,'Respuestas de formulario 1'!$D:$D,F$2))</f>
        <v>0</v>
      </c>
      <c r="G58" s="33">
        <f>IF(ISBLANK($B58),,COUNTIFS('Respuestas de formulario 1'!$G:$G,$B58,'Respuestas de formulario 1'!$D:$D,G$2))</f>
        <v>0</v>
      </c>
      <c r="H58" s="33">
        <f>IF(ISBLANK($B58),,COUNTIFS('Respuestas de formulario 1'!$G:$G,$B58,'Respuestas de formulario 1'!$D:$D,H$2))</f>
        <v>0</v>
      </c>
      <c r="I58" s="33">
        <f>IF(ISBLANK($B58),,COUNTIFS('Respuestas de formulario 1'!$G:$G,$B58,'Respuestas de formulario 1'!$D:$D,I$2))</f>
        <v>0</v>
      </c>
    </row>
    <row r="59" spans="3:9">
      <c r="C59" s="33">
        <f>IF(ISBLANK($B59),,COUNTIF('Respuestas de formulario 1'!$G:$G,$B59))</f>
        <v>0</v>
      </c>
      <c r="D59" s="33">
        <f>IF(ISBLANK($B59),,COUNTIFS('Respuestas de formulario 1'!$G:$G,$B59,'Respuestas de formulario 1'!$D:$D,D$2))</f>
        <v>0</v>
      </c>
      <c r="E59" s="33">
        <f>IF(ISBLANK($B59),,COUNTIFS('Respuestas de formulario 1'!$G:$G,$B59,'Respuestas de formulario 1'!$D:$D,E$2))</f>
        <v>0</v>
      </c>
      <c r="F59" s="33">
        <f>IF(ISBLANK($B59),,COUNTIFS('Respuestas de formulario 1'!$G:$G,$B59,'Respuestas de formulario 1'!$D:$D,F$2))</f>
        <v>0</v>
      </c>
      <c r="G59" s="33">
        <f>IF(ISBLANK($B59),,COUNTIFS('Respuestas de formulario 1'!$G:$G,$B59,'Respuestas de formulario 1'!$D:$D,G$2))</f>
        <v>0</v>
      </c>
      <c r="H59" s="33">
        <f>IF(ISBLANK($B59),,COUNTIFS('Respuestas de formulario 1'!$G:$G,$B59,'Respuestas de formulario 1'!$D:$D,H$2))</f>
        <v>0</v>
      </c>
      <c r="I59" s="33">
        <f>IF(ISBLANK($B59),,COUNTIFS('Respuestas de formulario 1'!$G:$G,$B59,'Respuestas de formulario 1'!$D:$D,I$2))</f>
        <v>0</v>
      </c>
    </row>
    <row r="60" spans="3:9">
      <c r="C60" s="33">
        <f>IF(ISBLANK($B60),,COUNTIF('Respuestas de formulario 1'!$G:$G,$B60))</f>
        <v>0</v>
      </c>
      <c r="D60" s="33">
        <f>IF(ISBLANK($B60),,COUNTIFS('Respuestas de formulario 1'!$G:$G,$B60,'Respuestas de formulario 1'!$D:$D,D$2))</f>
        <v>0</v>
      </c>
      <c r="E60" s="33">
        <f>IF(ISBLANK($B60),,COUNTIFS('Respuestas de formulario 1'!$G:$G,$B60,'Respuestas de formulario 1'!$D:$D,E$2))</f>
        <v>0</v>
      </c>
      <c r="F60" s="33">
        <f>IF(ISBLANK($B60),,COUNTIFS('Respuestas de formulario 1'!$G:$G,$B60,'Respuestas de formulario 1'!$D:$D,F$2))</f>
        <v>0</v>
      </c>
      <c r="G60" s="33">
        <f>IF(ISBLANK($B60),,COUNTIFS('Respuestas de formulario 1'!$G:$G,$B60,'Respuestas de formulario 1'!$D:$D,G$2))</f>
        <v>0</v>
      </c>
      <c r="H60" s="33">
        <f>IF(ISBLANK($B60),,COUNTIFS('Respuestas de formulario 1'!$G:$G,$B60,'Respuestas de formulario 1'!$D:$D,H$2))</f>
        <v>0</v>
      </c>
      <c r="I60" s="33">
        <f>IF(ISBLANK($B60),,COUNTIFS('Respuestas de formulario 1'!$G:$G,$B60,'Respuestas de formulario 1'!$D:$D,I$2))</f>
        <v>0</v>
      </c>
    </row>
    <row r="61" spans="3:9">
      <c r="C61" s="33">
        <f>IF(ISBLANK($B61),,COUNTIF('Respuestas de formulario 1'!$G:$G,$B61))</f>
        <v>0</v>
      </c>
      <c r="D61" s="33">
        <f>IF(ISBLANK($B61),,COUNTIFS('Respuestas de formulario 1'!$G:$G,$B61,'Respuestas de formulario 1'!$D:$D,D$2))</f>
        <v>0</v>
      </c>
      <c r="E61" s="33">
        <f>IF(ISBLANK($B61),,COUNTIFS('Respuestas de formulario 1'!$G:$G,$B61,'Respuestas de formulario 1'!$D:$D,E$2))</f>
        <v>0</v>
      </c>
      <c r="F61" s="33">
        <f>IF(ISBLANK($B61),,COUNTIFS('Respuestas de formulario 1'!$G:$G,$B61,'Respuestas de formulario 1'!$D:$D,F$2))</f>
        <v>0</v>
      </c>
      <c r="G61" s="33">
        <f>IF(ISBLANK($B61),,COUNTIFS('Respuestas de formulario 1'!$G:$G,$B61,'Respuestas de formulario 1'!$D:$D,G$2))</f>
        <v>0</v>
      </c>
      <c r="H61" s="33">
        <f>IF(ISBLANK($B61),,COUNTIFS('Respuestas de formulario 1'!$G:$G,$B61,'Respuestas de formulario 1'!$D:$D,H$2))</f>
        <v>0</v>
      </c>
      <c r="I61" s="33">
        <f>IF(ISBLANK($B61),,COUNTIFS('Respuestas de formulario 1'!$G:$G,$B61,'Respuestas de formulario 1'!$D:$D,I$2))</f>
        <v>0</v>
      </c>
    </row>
    <row r="62" spans="3:9">
      <c r="C62" s="33">
        <f>IF(ISBLANK($B62),,COUNTIF('Respuestas de formulario 1'!$G:$G,$B62))</f>
        <v>0</v>
      </c>
      <c r="D62" s="33">
        <f>IF(ISBLANK($B62),,COUNTIFS('Respuestas de formulario 1'!$G:$G,$B62,'Respuestas de formulario 1'!$D:$D,D$2))</f>
        <v>0</v>
      </c>
      <c r="E62" s="33">
        <f>IF(ISBLANK($B62),,COUNTIFS('Respuestas de formulario 1'!$G:$G,$B62,'Respuestas de formulario 1'!$D:$D,E$2))</f>
        <v>0</v>
      </c>
      <c r="F62" s="33">
        <f>IF(ISBLANK($B62),,COUNTIFS('Respuestas de formulario 1'!$G:$G,$B62,'Respuestas de formulario 1'!$D:$D,F$2))</f>
        <v>0</v>
      </c>
      <c r="G62" s="33">
        <f>IF(ISBLANK($B62),,COUNTIFS('Respuestas de formulario 1'!$G:$G,$B62,'Respuestas de formulario 1'!$D:$D,G$2))</f>
        <v>0</v>
      </c>
      <c r="H62" s="33">
        <f>IF(ISBLANK($B62),,COUNTIFS('Respuestas de formulario 1'!$G:$G,$B62,'Respuestas de formulario 1'!$D:$D,H$2))</f>
        <v>0</v>
      </c>
      <c r="I62" s="33">
        <f>IF(ISBLANK($B62),,COUNTIFS('Respuestas de formulario 1'!$G:$G,$B62,'Respuestas de formulario 1'!$D:$D,I$2))</f>
        <v>0</v>
      </c>
    </row>
    <row r="63" spans="3:9">
      <c r="C63" s="33">
        <f>IF(ISBLANK($B63),,COUNTIF('Respuestas de formulario 1'!$G:$G,$B63))</f>
        <v>0</v>
      </c>
      <c r="D63" s="33">
        <f>IF(ISBLANK($B63),,COUNTIFS('Respuestas de formulario 1'!$G:$G,$B63,'Respuestas de formulario 1'!$D:$D,D$2))</f>
        <v>0</v>
      </c>
      <c r="E63" s="33">
        <f>IF(ISBLANK($B63),,COUNTIFS('Respuestas de formulario 1'!$G:$G,$B63,'Respuestas de formulario 1'!$D:$D,E$2))</f>
        <v>0</v>
      </c>
      <c r="F63" s="33">
        <f>IF(ISBLANK($B63),,COUNTIFS('Respuestas de formulario 1'!$G:$G,$B63,'Respuestas de formulario 1'!$D:$D,F$2))</f>
        <v>0</v>
      </c>
      <c r="G63" s="33">
        <f>IF(ISBLANK($B63),,COUNTIFS('Respuestas de formulario 1'!$G:$G,$B63,'Respuestas de formulario 1'!$D:$D,G$2))</f>
        <v>0</v>
      </c>
      <c r="H63" s="33">
        <f>IF(ISBLANK($B63),,COUNTIFS('Respuestas de formulario 1'!$G:$G,$B63,'Respuestas de formulario 1'!$D:$D,H$2))</f>
        <v>0</v>
      </c>
      <c r="I63" s="33">
        <f>IF(ISBLANK($B63),,COUNTIFS('Respuestas de formulario 1'!$G:$G,$B63,'Respuestas de formulario 1'!$D:$D,I$2))</f>
        <v>0</v>
      </c>
    </row>
    <row r="64" spans="3:9">
      <c r="C64" s="33">
        <f>IF(ISBLANK($B64),,COUNTIF('Respuestas de formulario 1'!$G:$G,$B64))</f>
        <v>0</v>
      </c>
      <c r="D64" s="33">
        <f>IF(ISBLANK($B64),,COUNTIFS('Respuestas de formulario 1'!$G:$G,$B64,'Respuestas de formulario 1'!$D:$D,D$2))</f>
        <v>0</v>
      </c>
      <c r="E64" s="33">
        <f>IF(ISBLANK($B64),,COUNTIFS('Respuestas de formulario 1'!$G:$G,$B64,'Respuestas de formulario 1'!$D:$D,E$2))</f>
        <v>0</v>
      </c>
      <c r="F64" s="33">
        <f>IF(ISBLANK($B64),,COUNTIFS('Respuestas de formulario 1'!$G:$G,$B64,'Respuestas de formulario 1'!$D:$D,F$2))</f>
        <v>0</v>
      </c>
      <c r="G64" s="33">
        <f>IF(ISBLANK($B64),,COUNTIFS('Respuestas de formulario 1'!$G:$G,$B64,'Respuestas de formulario 1'!$D:$D,G$2))</f>
        <v>0</v>
      </c>
      <c r="H64" s="33">
        <f>IF(ISBLANK($B64),,COUNTIFS('Respuestas de formulario 1'!$G:$G,$B64,'Respuestas de formulario 1'!$D:$D,H$2))</f>
        <v>0</v>
      </c>
      <c r="I64" s="33">
        <f>IF(ISBLANK($B64),,COUNTIFS('Respuestas de formulario 1'!$G:$G,$B64,'Respuestas de formulario 1'!$D:$D,I$2))</f>
        <v>0</v>
      </c>
    </row>
    <row r="65" spans="3:9">
      <c r="C65" s="33">
        <f>IF(ISBLANK($B65),,COUNTIF('Respuestas de formulario 1'!$G:$G,$B65))</f>
        <v>0</v>
      </c>
      <c r="D65" s="33">
        <f>IF(ISBLANK($B65),,COUNTIFS('Respuestas de formulario 1'!$G:$G,$B65,'Respuestas de formulario 1'!$D:$D,D$2))</f>
        <v>0</v>
      </c>
      <c r="E65" s="33">
        <f>IF(ISBLANK($B65),,COUNTIFS('Respuestas de formulario 1'!$G:$G,$B65,'Respuestas de formulario 1'!$D:$D,E$2))</f>
        <v>0</v>
      </c>
      <c r="F65" s="33">
        <f>IF(ISBLANK($B65),,COUNTIFS('Respuestas de formulario 1'!$G:$G,$B65,'Respuestas de formulario 1'!$D:$D,F$2))</f>
        <v>0</v>
      </c>
      <c r="G65" s="33">
        <f>IF(ISBLANK($B65),,COUNTIFS('Respuestas de formulario 1'!$G:$G,$B65,'Respuestas de formulario 1'!$D:$D,G$2))</f>
        <v>0</v>
      </c>
      <c r="H65" s="33">
        <f>IF(ISBLANK($B65),,COUNTIFS('Respuestas de formulario 1'!$G:$G,$B65,'Respuestas de formulario 1'!$D:$D,H$2))</f>
        <v>0</v>
      </c>
      <c r="I65" s="33">
        <f>IF(ISBLANK($B65),,COUNTIFS('Respuestas de formulario 1'!$G:$G,$B65,'Respuestas de formulario 1'!$D:$D,I$2))</f>
        <v>0</v>
      </c>
    </row>
    <row r="66" spans="3:9">
      <c r="C66" s="33">
        <f>IF(ISBLANK($B66),,COUNTIF('Respuestas de formulario 1'!$G:$G,$B66))</f>
        <v>0</v>
      </c>
      <c r="D66" s="33">
        <f>IF(ISBLANK($B66),,COUNTIFS('Respuestas de formulario 1'!$G:$G,$B66,'Respuestas de formulario 1'!$D:$D,D$2))</f>
        <v>0</v>
      </c>
      <c r="E66" s="33">
        <f>IF(ISBLANK($B66),,COUNTIFS('Respuestas de formulario 1'!$G:$G,$B66,'Respuestas de formulario 1'!$D:$D,E$2))</f>
        <v>0</v>
      </c>
      <c r="F66" s="33">
        <f>IF(ISBLANK($B66),,COUNTIFS('Respuestas de formulario 1'!$G:$G,$B66,'Respuestas de formulario 1'!$D:$D,F$2))</f>
        <v>0</v>
      </c>
      <c r="G66" s="33">
        <f>IF(ISBLANK($B66),,COUNTIFS('Respuestas de formulario 1'!$G:$G,$B66,'Respuestas de formulario 1'!$D:$D,G$2))</f>
        <v>0</v>
      </c>
      <c r="H66" s="33">
        <f>IF(ISBLANK($B66),,COUNTIFS('Respuestas de formulario 1'!$G:$G,$B66,'Respuestas de formulario 1'!$D:$D,H$2))</f>
        <v>0</v>
      </c>
      <c r="I66" s="33">
        <f>IF(ISBLANK($B66),,COUNTIFS('Respuestas de formulario 1'!$G:$G,$B66,'Respuestas de formulario 1'!$D:$D,I$2))</f>
        <v>0</v>
      </c>
    </row>
    <row r="67" spans="3:9">
      <c r="C67" s="33">
        <f>IF(ISBLANK($B67),,COUNTIF('Respuestas de formulario 1'!$G:$G,$B67))</f>
        <v>0</v>
      </c>
      <c r="D67" s="33">
        <f>IF(ISBLANK($B67),,COUNTIFS('Respuestas de formulario 1'!$G:$G,$B67,'Respuestas de formulario 1'!$D:$D,D$2))</f>
        <v>0</v>
      </c>
      <c r="E67" s="33">
        <f>IF(ISBLANK($B67),,COUNTIFS('Respuestas de formulario 1'!$G:$G,$B67,'Respuestas de formulario 1'!$D:$D,E$2))</f>
        <v>0</v>
      </c>
      <c r="F67" s="33">
        <f>IF(ISBLANK($B67),,COUNTIFS('Respuestas de formulario 1'!$G:$G,$B67,'Respuestas de formulario 1'!$D:$D,F$2))</f>
        <v>0</v>
      </c>
      <c r="G67" s="33">
        <f>IF(ISBLANK($B67),,COUNTIFS('Respuestas de formulario 1'!$G:$G,$B67,'Respuestas de formulario 1'!$D:$D,G$2))</f>
        <v>0</v>
      </c>
      <c r="H67" s="33">
        <f>IF(ISBLANK($B67),,COUNTIFS('Respuestas de formulario 1'!$G:$G,$B67,'Respuestas de formulario 1'!$D:$D,H$2))</f>
        <v>0</v>
      </c>
      <c r="I67" s="33">
        <f>IF(ISBLANK($B67),,COUNTIFS('Respuestas de formulario 1'!$G:$G,$B67,'Respuestas de formulario 1'!$D:$D,I$2))</f>
        <v>0</v>
      </c>
    </row>
    <row r="68" spans="3:9">
      <c r="C68" s="33">
        <f>IF(ISBLANK($B68),,COUNTIF('Respuestas de formulario 1'!$G:$G,$B68))</f>
        <v>0</v>
      </c>
      <c r="D68" s="33">
        <f>IF(ISBLANK($B68),,COUNTIFS('Respuestas de formulario 1'!$G:$G,$B68,'Respuestas de formulario 1'!$D:$D,D$2))</f>
        <v>0</v>
      </c>
      <c r="E68" s="33">
        <f>IF(ISBLANK($B68),,COUNTIFS('Respuestas de formulario 1'!$G:$G,$B68,'Respuestas de formulario 1'!$D:$D,E$2))</f>
        <v>0</v>
      </c>
      <c r="F68" s="33">
        <f>IF(ISBLANK($B68),,COUNTIFS('Respuestas de formulario 1'!$G:$G,$B68,'Respuestas de formulario 1'!$D:$D,F$2))</f>
        <v>0</v>
      </c>
      <c r="G68" s="33">
        <f>IF(ISBLANK($B68),,COUNTIFS('Respuestas de formulario 1'!$G:$G,$B68,'Respuestas de formulario 1'!$D:$D,G$2))</f>
        <v>0</v>
      </c>
      <c r="H68" s="33">
        <f>IF(ISBLANK($B68),,COUNTIFS('Respuestas de formulario 1'!$G:$G,$B68,'Respuestas de formulario 1'!$D:$D,H$2))</f>
        <v>0</v>
      </c>
      <c r="I68" s="33">
        <f>IF(ISBLANK($B68),,COUNTIFS('Respuestas de formulario 1'!$G:$G,$B68,'Respuestas de formulario 1'!$D:$D,I$2))</f>
        <v>0</v>
      </c>
    </row>
    <row r="69" spans="3:9">
      <c r="C69" s="33">
        <f>IF(ISBLANK($B69),,COUNTIF('Respuestas de formulario 1'!$G:$G,$B69))</f>
        <v>0</v>
      </c>
      <c r="D69" s="33">
        <f>IF(ISBLANK($B69),,COUNTIFS('Respuestas de formulario 1'!$G:$G,$B69,'Respuestas de formulario 1'!$D:$D,D$2))</f>
        <v>0</v>
      </c>
      <c r="E69" s="33">
        <f>IF(ISBLANK($B69),,COUNTIFS('Respuestas de formulario 1'!$G:$G,$B69,'Respuestas de formulario 1'!$D:$D,E$2))</f>
        <v>0</v>
      </c>
      <c r="F69" s="33">
        <f>IF(ISBLANK($B69),,COUNTIFS('Respuestas de formulario 1'!$G:$G,$B69,'Respuestas de formulario 1'!$D:$D,F$2))</f>
        <v>0</v>
      </c>
      <c r="G69" s="33">
        <f>IF(ISBLANK($B69),,COUNTIFS('Respuestas de formulario 1'!$G:$G,$B69,'Respuestas de formulario 1'!$D:$D,G$2))</f>
        <v>0</v>
      </c>
      <c r="H69" s="33">
        <f>IF(ISBLANK($B69),,COUNTIFS('Respuestas de formulario 1'!$G:$G,$B69,'Respuestas de formulario 1'!$D:$D,H$2))</f>
        <v>0</v>
      </c>
      <c r="I69" s="33">
        <f>IF(ISBLANK($B69),,COUNTIFS('Respuestas de formulario 1'!$G:$G,$B69,'Respuestas de formulario 1'!$D:$D,I$2))</f>
        <v>0</v>
      </c>
    </row>
    <row r="70" spans="3:9">
      <c r="C70" s="33">
        <f>IF(ISBLANK($B70),,COUNTIF('Respuestas de formulario 1'!$G:$G,$B70))</f>
        <v>0</v>
      </c>
      <c r="D70" s="33">
        <f>IF(ISBLANK($B70),,COUNTIFS('Respuestas de formulario 1'!$G:$G,$B70,'Respuestas de formulario 1'!$D:$D,D$2))</f>
        <v>0</v>
      </c>
      <c r="E70" s="33">
        <f>IF(ISBLANK($B70),,COUNTIFS('Respuestas de formulario 1'!$G:$G,$B70,'Respuestas de formulario 1'!$D:$D,E$2))</f>
        <v>0</v>
      </c>
      <c r="F70" s="33">
        <f>IF(ISBLANK($B70),,COUNTIFS('Respuestas de formulario 1'!$G:$G,$B70,'Respuestas de formulario 1'!$D:$D,F$2))</f>
        <v>0</v>
      </c>
      <c r="G70" s="33">
        <f>IF(ISBLANK($B70),,COUNTIFS('Respuestas de formulario 1'!$G:$G,$B70,'Respuestas de formulario 1'!$D:$D,G$2))</f>
        <v>0</v>
      </c>
      <c r="H70" s="33">
        <f>IF(ISBLANK($B70),,COUNTIFS('Respuestas de formulario 1'!$G:$G,$B70,'Respuestas de formulario 1'!$D:$D,H$2))</f>
        <v>0</v>
      </c>
      <c r="I70" s="33">
        <f>IF(ISBLANK($B70),,COUNTIFS('Respuestas de formulario 1'!$G:$G,$B70,'Respuestas de formulario 1'!$D:$D,I$2))</f>
        <v>0</v>
      </c>
    </row>
    <row r="71" spans="3:9">
      <c r="C71" s="33">
        <f>IF(ISBLANK($B71),,COUNTIF('Respuestas de formulario 1'!$G:$G,$B71))</f>
        <v>0</v>
      </c>
      <c r="D71" s="33">
        <f>IF(ISBLANK($B71),,COUNTIFS('Respuestas de formulario 1'!$G:$G,$B71,'Respuestas de formulario 1'!$D:$D,D$2))</f>
        <v>0</v>
      </c>
      <c r="E71" s="33">
        <f>IF(ISBLANK($B71),,COUNTIFS('Respuestas de formulario 1'!$G:$G,$B71,'Respuestas de formulario 1'!$D:$D,E$2))</f>
        <v>0</v>
      </c>
      <c r="F71" s="33">
        <f>IF(ISBLANK($B71),,COUNTIFS('Respuestas de formulario 1'!$G:$G,$B71,'Respuestas de formulario 1'!$D:$D,F$2))</f>
        <v>0</v>
      </c>
      <c r="G71" s="33">
        <f>IF(ISBLANK($B71),,COUNTIFS('Respuestas de formulario 1'!$G:$G,$B71,'Respuestas de formulario 1'!$D:$D,G$2))</f>
        <v>0</v>
      </c>
      <c r="H71" s="33">
        <f>IF(ISBLANK($B71),,COUNTIFS('Respuestas de formulario 1'!$G:$G,$B71,'Respuestas de formulario 1'!$D:$D,H$2))</f>
        <v>0</v>
      </c>
      <c r="I71" s="33">
        <f>IF(ISBLANK($B71),,COUNTIFS('Respuestas de formulario 1'!$G:$G,$B71,'Respuestas de formulario 1'!$D:$D,I$2))</f>
        <v>0</v>
      </c>
    </row>
    <row r="72" spans="3:9">
      <c r="C72" s="33">
        <f>IF(ISBLANK($B72),,COUNTIF('Respuestas de formulario 1'!$G:$G,$B72))</f>
        <v>0</v>
      </c>
      <c r="D72" s="33">
        <f>IF(ISBLANK($B72),,COUNTIFS('Respuestas de formulario 1'!$G:$G,$B72,'Respuestas de formulario 1'!$D:$D,D$2))</f>
        <v>0</v>
      </c>
      <c r="E72" s="33">
        <f>IF(ISBLANK($B72),,COUNTIFS('Respuestas de formulario 1'!$G:$G,$B72,'Respuestas de formulario 1'!$D:$D,E$2))</f>
        <v>0</v>
      </c>
      <c r="F72" s="33">
        <f>IF(ISBLANK($B72),,COUNTIFS('Respuestas de formulario 1'!$G:$G,$B72,'Respuestas de formulario 1'!$D:$D,F$2))</f>
        <v>0</v>
      </c>
      <c r="G72" s="33">
        <f>IF(ISBLANK($B72),,COUNTIFS('Respuestas de formulario 1'!$G:$G,$B72,'Respuestas de formulario 1'!$D:$D,G$2))</f>
        <v>0</v>
      </c>
      <c r="H72" s="33">
        <f>IF(ISBLANK($B72),,COUNTIFS('Respuestas de formulario 1'!$G:$G,$B72,'Respuestas de formulario 1'!$D:$D,H$2))</f>
        <v>0</v>
      </c>
      <c r="I72" s="33">
        <f>IF(ISBLANK($B72),,COUNTIFS('Respuestas de formulario 1'!$G:$G,$B72,'Respuestas de formulario 1'!$D:$D,I$2))</f>
        <v>0</v>
      </c>
    </row>
    <row r="73" spans="3:9">
      <c r="C73" s="33">
        <f>IF(ISBLANK($B73),,COUNTIF('Respuestas de formulario 1'!$G:$G,$B73))</f>
        <v>0</v>
      </c>
      <c r="D73" s="33">
        <f>IF(ISBLANK($B73),,COUNTIFS('Respuestas de formulario 1'!$G:$G,$B73,'Respuestas de formulario 1'!$D:$D,D$2))</f>
        <v>0</v>
      </c>
      <c r="E73" s="33">
        <f>IF(ISBLANK($B73),,COUNTIFS('Respuestas de formulario 1'!$G:$G,$B73,'Respuestas de formulario 1'!$D:$D,E$2))</f>
        <v>0</v>
      </c>
      <c r="F73" s="33">
        <f>IF(ISBLANK($B73),,COUNTIFS('Respuestas de formulario 1'!$G:$G,$B73,'Respuestas de formulario 1'!$D:$D,F$2))</f>
        <v>0</v>
      </c>
      <c r="G73" s="33">
        <f>IF(ISBLANK($B73),,COUNTIFS('Respuestas de formulario 1'!$G:$G,$B73,'Respuestas de formulario 1'!$D:$D,G$2))</f>
        <v>0</v>
      </c>
      <c r="H73" s="33">
        <f>IF(ISBLANK($B73),,COUNTIFS('Respuestas de formulario 1'!$G:$G,$B73,'Respuestas de formulario 1'!$D:$D,H$2))</f>
        <v>0</v>
      </c>
      <c r="I73" s="33">
        <f>IF(ISBLANK($B73),,COUNTIFS('Respuestas de formulario 1'!$G:$G,$B73,'Respuestas de formulario 1'!$D:$D,I$2))</f>
        <v>0</v>
      </c>
    </row>
    <row r="74" spans="3:9">
      <c r="C74" s="33">
        <f>IF(ISBLANK($B74),,COUNTIF('Respuestas de formulario 1'!$G:$G,$B74))</f>
        <v>0</v>
      </c>
      <c r="D74" s="33">
        <f>IF(ISBLANK($B74),,COUNTIFS('Respuestas de formulario 1'!$G:$G,$B74,'Respuestas de formulario 1'!$D:$D,D$2))</f>
        <v>0</v>
      </c>
      <c r="E74" s="33">
        <f>IF(ISBLANK($B74),,COUNTIFS('Respuestas de formulario 1'!$G:$G,$B74,'Respuestas de formulario 1'!$D:$D,E$2))</f>
        <v>0</v>
      </c>
      <c r="F74" s="33">
        <f>IF(ISBLANK($B74),,COUNTIFS('Respuestas de formulario 1'!$G:$G,$B74,'Respuestas de formulario 1'!$D:$D,F$2))</f>
        <v>0</v>
      </c>
      <c r="G74" s="33">
        <f>IF(ISBLANK($B74),,COUNTIFS('Respuestas de formulario 1'!$G:$G,$B74,'Respuestas de formulario 1'!$D:$D,G$2))</f>
        <v>0</v>
      </c>
      <c r="H74" s="33">
        <f>IF(ISBLANK($B74),,COUNTIFS('Respuestas de formulario 1'!$G:$G,$B74,'Respuestas de formulario 1'!$D:$D,H$2))</f>
        <v>0</v>
      </c>
      <c r="I74" s="33">
        <f>IF(ISBLANK($B74),,COUNTIFS('Respuestas de formulario 1'!$G:$G,$B74,'Respuestas de formulario 1'!$D:$D,I$2))</f>
        <v>0</v>
      </c>
    </row>
    <row r="75" spans="3:9">
      <c r="C75" s="33">
        <f>IF(ISBLANK($B75),,COUNTIF('Respuestas de formulario 1'!$G:$G,$B75))</f>
        <v>0</v>
      </c>
      <c r="D75" s="33">
        <f>IF(ISBLANK($B75),,COUNTIFS('Respuestas de formulario 1'!$G:$G,$B75,'Respuestas de formulario 1'!$D:$D,D$2))</f>
        <v>0</v>
      </c>
      <c r="E75" s="33">
        <f>IF(ISBLANK($B75),,COUNTIFS('Respuestas de formulario 1'!$G:$G,$B75,'Respuestas de formulario 1'!$D:$D,E$2))</f>
        <v>0</v>
      </c>
      <c r="F75" s="33">
        <f>IF(ISBLANK($B75),,COUNTIFS('Respuestas de formulario 1'!$G:$G,$B75,'Respuestas de formulario 1'!$D:$D,F$2))</f>
        <v>0</v>
      </c>
      <c r="G75" s="33">
        <f>IF(ISBLANK($B75),,COUNTIFS('Respuestas de formulario 1'!$G:$G,$B75,'Respuestas de formulario 1'!$D:$D,G$2))</f>
        <v>0</v>
      </c>
      <c r="H75" s="33">
        <f>IF(ISBLANK($B75),,COUNTIFS('Respuestas de formulario 1'!$G:$G,$B75,'Respuestas de formulario 1'!$D:$D,H$2))</f>
        <v>0</v>
      </c>
      <c r="I75" s="33">
        <f>IF(ISBLANK($B75),,COUNTIFS('Respuestas de formulario 1'!$G:$G,$B75,'Respuestas de formulario 1'!$D:$D,I$2))</f>
        <v>0</v>
      </c>
    </row>
    <row r="76" spans="3:9">
      <c r="C76" s="33">
        <f>IF(ISBLANK($B76),,COUNTIF('Respuestas de formulario 1'!$G:$G,$B76))</f>
        <v>0</v>
      </c>
      <c r="D76" s="33">
        <f>IF(ISBLANK($B76),,COUNTIFS('Respuestas de formulario 1'!$G:$G,$B76,'Respuestas de formulario 1'!$D:$D,D$2))</f>
        <v>0</v>
      </c>
      <c r="E76" s="33">
        <f>IF(ISBLANK($B76),,COUNTIFS('Respuestas de formulario 1'!$G:$G,$B76,'Respuestas de formulario 1'!$D:$D,E$2))</f>
        <v>0</v>
      </c>
      <c r="F76" s="33">
        <f>IF(ISBLANK($B76),,COUNTIFS('Respuestas de formulario 1'!$G:$G,$B76,'Respuestas de formulario 1'!$D:$D,F$2))</f>
        <v>0</v>
      </c>
      <c r="G76" s="33">
        <f>IF(ISBLANK($B76),,COUNTIFS('Respuestas de formulario 1'!$G:$G,$B76,'Respuestas de formulario 1'!$D:$D,G$2))</f>
        <v>0</v>
      </c>
      <c r="H76" s="33">
        <f>IF(ISBLANK($B76),,COUNTIFS('Respuestas de formulario 1'!$G:$G,$B76,'Respuestas de formulario 1'!$D:$D,H$2))</f>
        <v>0</v>
      </c>
      <c r="I76" s="33">
        <f>IF(ISBLANK($B76),,COUNTIFS('Respuestas de formulario 1'!$G:$G,$B76,'Respuestas de formulario 1'!$D:$D,I$2))</f>
        <v>0</v>
      </c>
    </row>
    <row r="77" spans="3:9">
      <c r="C77" s="33">
        <f>IF(ISBLANK($B77),,COUNTIF('Respuestas de formulario 1'!$G:$G,$B77))</f>
        <v>0</v>
      </c>
      <c r="D77" s="33">
        <f>IF(ISBLANK($B77),,COUNTIFS('Respuestas de formulario 1'!$G:$G,$B77,'Respuestas de formulario 1'!$D:$D,D$2))</f>
        <v>0</v>
      </c>
      <c r="E77" s="33">
        <f>IF(ISBLANK($B77),,COUNTIFS('Respuestas de formulario 1'!$G:$G,$B77,'Respuestas de formulario 1'!$D:$D,E$2))</f>
        <v>0</v>
      </c>
      <c r="F77" s="33">
        <f>IF(ISBLANK($B77),,COUNTIFS('Respuestas de formulario 1'!$G:$G,$B77,'Respuestas de formulario 1'!$D:$D,F$2))</f>
        <v>0</v>
      </c>
      <c r="G77" s="33">
        <f>IF(ISBLANK($B77),,COUNTIFS('Respuestas de formulario 1'!$G:$G,$B77,'Respuestas de formulario 1'!$D:$D,G$2))</f>
        <v>0</v>
      </c>
      <c r="H77" s="33">
        <f>IF(ISBLANK($B77),,COUNTIFS('Respuestas de formulario 1'!$G:$G,$B77,'Respuestas de formulario 1'!$D:$D,H$2))</f>
        <v>0</v>
      </c>
      <c r="I77" s="33">
        <f>IF(ISBLANK($B77),,COUNTIFS('Respuestas de formulario 1'!$G:$G,$B77,'Respuestas de formulario 1'!$D:$D,I$2))</f>
        <v>0</v>
      </c>
    </row>
    <row r="78" spans="3:9">
      <c r="C78" s="33">
        <f>IF(ISBLANK($B78),,COUNTIF('Respuestas de formulario 1'!$G:$G,$B78))</f>
        <v>0</v>
      </c>
      <c r="D78" s="33">
        <f>IF(ISBLANK($B78),,COUNTIFS('Respuestas de formulario 1'!$G:$G,$B78,'Respuestas de formulario 1'!$D:$D,D$2))</f>
        <v>0</v>
      </c>
      <c r="E78" s="33">
        <f>IF(ISBLANK($B78),,COUNTIFS('Respuestas de formulario 1'!$G:$G,$B78,'Respuestas de formulario 1'!$D:$D,E$2))</f>
        <v>0</v>
      </c>
      <c r="F78" s="33">
        <f>IF(ISBLANK($B78),,COUNTIFS('Respuestas de formulario 1'!$G:$G,$B78,'Respuestas de formulario 1'!$D:$D,F$2))</f>
        <v>0</v>
      </c>
      <c r="G78" s="33">
        <f>IF(ISBLANK($B78),,COUNTIFS('Respuestas de formulario 1'!$G:$G,$B78,'Respuestas de formulario 1'!$D:$D,G$2))</f>
        <v>0</v>
      </c>
      <c r="H78" s="33">
        <f>IF(ISBLANK($B78),,COUNTIFS('Respuestas de formulario 1'!$G:$G,$B78,'Respuestas de formulario 1'!$D:$D,H$2))</f>
        <v>0</v>
      </c>
      <c r="I78" s="33">
        <f>IF(ISBLANK($B78),,COUNTIFS('Respuestas de formulario 1'!$G:$G,$B78,'Respuestas de formulario 1'!$D:$D,I$2))</f>
        <v>0</v>
      </c>
    </row>
    <row r="79" spans="3:9">
      <c r="C79" s="33">
        <f>IF(ISBLANK($B79),,COUNTIF('Respuestas de formulario 1'!$G:$G,$B79))</f>
        <v>0</v>
      </c>
      <c r="D79" s="33">
        <f>IF(ISBLANK($B79),,COUNTIFS('Respuestas de formulario 1'!$G:$G,$B79,'Respuestas de formulario 1'!$D:$D,D$2))</f>
        <v>0</v>
      </c>
      <c r="E79" s="33">
        <f>IF(ISBLANK($B79),,COUNTIFS('Respuestas de formulario 1'!$G:$G,$B79,'Respuestas de formulario 1'!$D:$D,E$2))</f>
        <v>0</v>
      </c>
      <c r="F79" s="33">
        <f>IF(ISBLANK($B79),,COUNTIFS('Respuestas de formulario 1'!$G:$G,$B79,'Respuestas de formulario 1'!$D:$D,F$2))</f>
        <v>0</v>
      </c>
      <c r="G79" s="33">
        <f>IF(ISBLANK($B79),,COUNTIFS('Respuestas de formulario 1'!$G:$G,$B79,'Respuestas de formulario 1'!$D:$D,G$2))</f>
        <v>0</v>
      </c>
      <c r="H79" s="33">
        <f>IF(ISBLANK($B79),,COUNTIFS('Respuestas de formulario 1'!$G:$G,$B79,'Respuestas de formulario 1'!$D:$D,H$2))</f>
        <v>0</v>
      </c>
      <c r="I79" s="33">
        <f>IF(ISBLANK($B79),,COUNTIFS('Respuestas de formulario 1'!$G:$G,$B79,'Respuestas de formulario 1'!$D:$D,I$2))</f>
        <v>0</v>
      </c>
    </row>
    <row r="80" spans="3:9">
      <c r="C80" s="33">
        <f>IF(ISBLANK($B80),,COUNTIF('Respuestas de formulario 1'!$G:$G,$B80))</f>
        <v>0</v>
      </c>
      <c r="D80" s="33">
        <f>IF(ISBLANK($B80),,COUNTIFS('Respuestas de formulario 1'!$G:$G,$B80,'Respuestas de formulario 1'!$D:$D,D$2))</f>
        <v>0</v>
      </c>
      <c r="E80" s="33">
        <f>IF(ISBLANK($B80),,COUNTIFS('Respuestas de formulario 1'!$G:$G,$B80,'Respuestas de formulario 1'!$D:$D,E$2))</f>
        <v>0</v>
      </c>
      <c r="F80" s="33">
        <f>IF(ISBLANK($B80),,COUNTIFS('Respuestas de formulario 1'!$G:$G,$B80,'Respuestas de formulario 1'!$D:$D,F$2))</f>
        <v>0</v>
      </c>
      <c r="G80" s="33">
        <f>IF(ISBLANK($B80),,COUNTIFS('Respuestas de formulario 1'!$G:$G,$B80,'Respuestas de formulario 1'!$D:$D,G$2))</f>
        <v>0</v>
      </c>
      <c r="H80" s="33">
        <f>IF(ISBLANK($B80),,COUNTIFS('Respuestas de formulario 1'!$G:$G,$B80,'Respuestas de formulario 1'!$D:$D,H$2))</f>
        <v>0</v>
      </c>
      <c r="I80" s="33">
        <f>IF(ISBLANK($B80),,COUNTIFS('Respuestas de formulario 1'!$G:$G,$B80,'Respuestas de formulario 1'!$D:$D,I$2))</f>
        <v>0</v>
      </c>
    </row>
    <row r="81" spans="3:9">
      <c r="C81" s="33">
        <f>IF(ISBLANK($B81),,COUNTIF('Respuestas de formulario 1'!$G:$G,$B81))</f>
        <v>0</v>
      </c>
      <c r="D81" s="33">
        <f>IF(ISBLANK($B81),,COUNTIFS('Respuestas de formulario 1'!$G:$G,$B81,'Respuestas de formulario 1'!$D:$D,D$2))</f>
        <v>0</v>
      </c>
      <c r="E81" s="33">
        <f>IF(ISBLANK($B81),,COUNTIFS('Respuestas de formulario 1'!$G:$G,$B81,'Respuestas de formulario 1'!$D:$D,E$2))</f>
        <v>0</v>
      </c>
      <c r="F81" s="33">
        <f>IF(ISBLANK($B81),,COUNTIFS('Respuestas de formulario 1'!$G:$G,$B81,'Respuestas de formulario 1'!$D:$D,F$2))</f>
        <v>0</v>
      </c>
      <c r="G81" s="33">
        <f>IF(ISBLANK($B81),,COUNTIFS('Respuestas de formulario 1'!$G:$G,$B81,'Respuestas de formulario 1'!$D:$D,G$2))</f>
        <v>0</v>
      </c>
      <c r="H81" s="33">
        <f>IF(ISBLANK($B81),,COUNTIFS('Respuestas de formulario 1'!$G:$G,$B81,'Respuestas de formulario 1'!$D:$D,H$2))</f>
        <v>0</v>
      </c>
      <c r="I81" s="33">
        <f>IF(ISBLANK($B81),,COUNTIFS('Respuestas de formulario 1'!$G:$G,$B81,'Respuestas de formulario 1'!$D:$D,I$2))</f>
        <v>0</v>
      </c>
    </row>
    <row r="82" spans="3:9">
      <c r="C82" s="33">
        <f>IF(ISBLANK($B82),,COUNTIF('Respuestas de formulario 1'!$G:$G,$B82))</f>
        <v>0</v>
      </c>
      <c r="D82" s="33">
        <f>IF(ISBLANK($B82),,COUNTIFS('Respuestas de formulario 1'!$G:$G,$B82,'Respuestas de formulario 1'!$D:$D,D$2))</f>
        <v>0</v>
      </c>
      <c r="E82" s="33">
        <f>IF(ISBLANK($B82),,COUNTIFS('Respuestas de formulario 1'!$G:$G,$B82,'Respuestas de formulario 1'!$D:$D,E$2))</f>
        <v>0</v>
      </c>
      <c r="F82" s="33">
        <f>IF(ISBLANK($B82),,COUNTIFS('Respuestas de formulario 1'!$G:$G,$B82,'Respuestas de formulario 1'!$D:$D,F$2))</f>
        <v>0</v>
      </c>
      <c r="G82" s="33">
        <f>IF(ISBLANK($B82),,COUNTIFS('Respuestas de formulario 1'!$G:$G,$B82,'Respuestas de formulario 1'!$D:$D,G$2))</f>
        <v>0</v>
      </c>
      <c r="H82" s="33">
        <f>IF(ISBLANK($B82),,COUNTIFS('Respuestas de formulario 1'!$G:$G,$B82,'Respuestas de formulario 1'!$D:$D,H$2))</f>
        <v>0</v>
      </c>
      <c r="I82" s="33">
        <f>IF(ISBLANK($B82),,COUNTIFS('Respuestas de formulario 1'!$G:$G,$B82,'Respuestas de formulario 1'!$D:$D,I$2))</f>
        <v>0</v>
      </c>
    </row>
    <row r="83" spans="3:9">
      <c r="C83" s="33">
        <f>IF(ISBLANK($B83),,COUNTIF('Respuestas de formulario 1'!$G:$G,$B83))</f>
        <v>0</v>
      </c>
      <c r="D83" s="33">
        <f>IF(ISBLANK($B83),,COUNTIFS('Respuestas de formulario 1'!$G:$G,$B83,'Respuestas de formulario 1'!$D:$D,D$2))</f>
        <v>0</v>
      </c>
      <c r="E83" s="33">
        <f>IF(ISBLANK($B83),,COUNTIFS('Respuestas de formulario 1'!$G:$G,$B83,'Respuestas de formulario 1'!$D:$D,E$2))</f>
        <v>0</v>
      </c>
      <c r="F83" s="33">
        <f>IF(ISBLANK($B83),,COUNTIFS('Respuestas de formulario 1'!$G:$G,$B83,'Respuestas de formulario 1'!$D:$D,F$2))</f>
        <v>0</v>
      </c>
      <c r="G83" s="33">
        <f>IF(ISBLANK($B83),,COUNTIFS('Respuestas de formulario 1'!$G:$G,$B83,'Respuestas de formulario 1'!$D:$D,G$2))</f>
        <v>0</v>
      </c>
      <c r="H83" s="33">
        <f>IF(ISBLANK($B83),,COUNTIFS('Respuestas de formulario 1'!$G:$G,$B83,'Respuestas de formulario 1'!$D:$D,H$2))</f>
        <v>0</v>
      </c>
      <c r="I83" s="33">
        <f>IF(ISBLANK($B83),,COUNTIFS('Respuestas de formulario 1'!$G:$G,$B83,'Respuestas de formulario 1'!$D:$D,I$2))</f>
        <v>0</v>
      </c>
    </row>
    <row r="84" spans="3:9">
      <c r="C84" s="33">
        <f>IF(ISBLANK($B84),,COUNTIF('Respuestas de formulario 1'!$G:$G,$B84))</f>
        <v>0</v>
      </c>
      <c r="D84" s="33">
        <f>IF(ISBLANK($B84),,COUNTIFS('Respuestas de formulario 1'!$G:$G,$B84,'Respuestas de formulario 1'!$D:$D,D$2))</f>
        <v>0</v>
      </c>
      <c r="E84" s="33">
        <f>IF(ISBLANK($B84),,COUNTIFS('Respuestas de formulario 1'!$G:$G,$B84,'Respuestas de formulario 1'!$D:$D,E$2))</f>
        <v>0</v>
      </c>
      <c r="F84" s="33">
        <f>IF(ISBLANK($B84),,COUNTIFS('Respuestas de formulario 1'!$G:$G,$B84,'Respuestas de formulario 1'!$D:$D,F$2))</f>
        <v>0</v>
      </c>
      <c r="G84" s="33">
        <f>IF(ISBLANK($B84),,COUNTIFS('Respuestas de formulario 1'!$G:$G,$B84,'Respuestas de formulario 1'!$D:$D,G$2))</f>
        <v>0</v>
      </c>
      <c r="H84" s="33">
        <f>IF(ISBLANK($B84),,COUNTIFS('Respuestas de formulario 1'!$G:$G,$B84,'Respuestas de formulario 1'!$D:$D,H$2))</f>
        <v>0</v>
      </c>
      <c r="I84" s="33">
        <f>IF(ISBLANK($B84),,COUNTIFS('Respuestas de formulario 1'!$G:$G,$B84,'Respuestas de formulario 1'!$D:$D,I$2))</f>
        <v>0</v>
      </c>
    </row>
    <row r="85" spans="3:9">
      <c r="C85" s="33">
        <f>IF(ISBLANK($B85),,COUNTIF('Respuestas de formulario 1'!$G:$G,$B85))</f>
        <v>0</v>
      </c>
      <c r="D85" s="33">
        <f>IF(ISBLANK($B85),,COUNTIFS('Respuestas de formulario 1'!$G:$G,$B85,'Respuestas de formulario 1'!$D:$D,D$2))</f>
        <v>0</v>
      </c>
      <c r="E85" s="33">
        <f>IF(ISBLANK($B85),,COUNTIFS('Respuestas de formulario 1'!$G:$G,$B85,'Respuestas de formulario 1'!$D:$D,E$2))</f>
        <v>0</v>
      </c>
      <c r="F85" s="33">
        <f>IF(ISBLANK($B85),,COUNTIFS('Respuestas de formulario 1'!$G:$G,$B85,'Respuestas de formulario 1'!$D:$D,F$2))</f>
        <v>0</v>
      </c>
      <c r="G85" s="33">
        <f>IF(ISBLANK($B85),,COUNTIFS('Respuestas de formulario 1'!$G:$G,$B85,'Respuestas de formulario 1'!$D:$D,G$2))</f>
        <v>0</v>
      </c>
      <c r="H85" s="33">
        <f>IF(ISBLANK($B85),,COUNTIFS('Respuestas de formulario 1'!$G:$G,$B85,'Respuestas de formulario 1'!$D:$D,H$2))</f>
        <v>0</v>
      </c>
      <c r="I85" s="33">
        <f>IF(ISBLANK($B85),,COUNTIFS('Respuestas de formulario 1'!$G:$G,$B85,'Respuestas de formulario 1'!$D:$D,I$2))</f>
        <v>0</v>
      </c>
    </row>
    <row r="86" spans="3:9">
      <c r="C86" s="33">
        <f>IF(ISBLANK($B86),,COUNTIF('Respuestas de formulario 1'!$G:$G,$B86))</f>
        <v>0</v>
      </c>
      <c r="D86" s="33">
        <f>IF(ISBLANK($B86),,COUNTIFS('Respuestas de formulario 1'!$G:$G,$B86,'Respuestas de formulario 1'!$D:$D,D$2))</f>
        <v>0</v>
      </c>
      <c r="E86" s="33">
        <f>IF(ISBLANK($B86),,COUNTIFS('Respuestas de formulario 1'!$G:$G,$B86,'Respuestas de formulario 1'!$D:$D,E$2))</f>
        <v>0</v>
      </c>
      <c r="F86" s="33">
        <f>IF(ISBLANK($B86),,COUNTIFS('Respuestas de formulario 1'!$G:$G,$B86,'Respuestas de formulario 1'!$D:$D,F$2))</f>
        <v>0</v>
      </c>
      <c r="G86" s="33">
        <f>IF(ISBLANK($B86),,COUNTIFS('Respuestas de formulario 1'!$G:$G,$B86,'Respuestas de formulario 1'!$D:$D,G$2))</f>
        <v>0</v>
      </c>
      <c r="H86" s="33">
        <f>IF(ISBLANK($B86),,COUNTIFS('Respuestas de formulario 1'!$G:$G,$B86,'Respuestas de formulario 1'!$D:$D,H$2))</f>
        <v>0</v>
      </c>
      <c r="I86" s="33">
        <f>IF(ISBLANK($B86),,COUNTIFS('Respuestas de formulario 1'!$G:$G,$B86,'Respuestas de formulario 1'!$D:$D,I$2))</f>
        <v>0</v>
      </c>
    </row>
    <row r="87" spans="3:9">
      <c r="C87" s="33">
        <f>IF(ISBLANK($B87),,COUNTIF('Respuestas de formulario 1'!$G:$G,$B87))</f>
        <v>0</v>
      </c>
      <c r="D87" s="33">
        <f>IF(ISBLANK($B87),,COUNTIFS('Respuestas de formulario 1'!$G:$G,$B87,'Respuestas de formulario 1'!$D:$D,D$2))</f>
        <v>0</v>
      </c>
      <c r="E87" s="33">
        <f>IF(ISBLANK($B87),,COUNTIFS('Respuestas de formulario 1'!$G:$G,$B87,'Respuestas de formulario 1'!$D:$D,E$2))</f>
        <v>0</v>
      </c>
      <c r="F87" s="33">
        <f>IF(ISBLANK($B87),,COUNTIFS('Respuestas de formulario 1'!$G:$G,$B87,'Respuestas de formulario 1'!$D:$D,F$2))</f>
        <v>0</v>
      </c>
      <c r="G87" s="33">
        <f>IF(ISBLANK($B87),,COUNTIFS('Respuestas de formulario 1'!$G:$G,$B87,'Respuestas de formulario 1'!$D:$D,G$2))</f>
        <v>0</v>
      </c>
      <c r="H87" s="33">
        <f>IF(ISBLANK($B87),,COUNTIFS('Respuestas de formulario 1'!$G:$G,$B87,'Respuestas de formulario 1'!$D:$D,H$2))</f>
        <v>0</v>
      </c>
      <c r="I87" s="33">
        <f>IF(ISBLANK($B87),,COUNTIFS('Respuestas de formulario 1'!$G:$G,$B87,'Respuestas de formulario 1'!$D:$D,I$2))</f>
        <v>0</v>
      </c>
    </row>
    <row r="88" spans="3:9">
      <c r="C88" s="33">
        <f>IF(ISBLANK($B88),,COUNTIF('Respuestas de formulario 1'!$G:$G,$B88))</f>
        <v>0</v>
      </c>
      <c r="D88" s="33">
        <f>IF(ISBLANK($B88),,COUNTIFS('Respuestas de formulario 1'!$G:$G,$B88,'Respuestas de formulario 1'!$D:$D,D$2))</f>
        <v>0</v>
      </c>
      <c r="E88" s="33">
        <f>IF(ISBLANK($B88),,COUNTIFS('Respuestas de formulario 1'!$G:$G,$B88,'Respuestas de formulario 1'!$D:$D,E$2))</f>
        <v>0</v>
      </c>
      <c r="F88" s="33">
        <f>IF(ISBLANK($B88),,COUNTIFS('Respuestas de formulario 1'!$G:$G,$B88,'Respuestas de formulario 1'!$D:$D,F$2))</f>
        <v>0</v>
      </c>
      <c r="G88" s="33">
        <f>IF(ISBLANK($B88),,COUNTIFS('Respuestas de formulario 1'!$G:$G,$B88,'Respuestas de formulario 1'!$D:$D,G$2))</f>
        <v>0</v>
      </c>
      <c r="H88" s="33">
        <f>IF(ISBLANK($B88),,COUNTIFS('Respuestas de formulario 1'!$G:$G,$B88,'Respuestas de formulario 1'!$D:$D,H$2))</f>
        <v>0</v>
      </c>
      <c r="I88" s="33">
        <f>IF(ISBLANK($B88),,COUNTIFS('Respuestas de formulario 1'!$G:$G,$B88,'Respuestas de formulario 1'!$D:$D,I$2))</f>
        <v>0</v>
      </c>
    </row>
    <row r="89" spans="3:9">
      <c r="C89" s="33">
        <f>IF(ISBLANK($B89),,COUNTIF('Respuestas de formulario 1'!$G:$G,$B89))</f>
        <v>0</v>
      </c>
      <c r="D89" s="33">
        <f>IF(ISBLANK($B89),,COUNTIFS('Respuestas de formulario 1'!$G:$G,$B89,'Respuestas de formulario 1'!$D:$D,D$2))</f>
        <v>0</v>
      </c>
      <c r="E89" s="33">
        <f>IF(ISBLANK($B89),,COUNTIFS('Respuestas de formulario 1'!$G:$G,$B89,'Respuestas de formulario 1'!$D:$D,E$2))</f>
        <v>0</v>
      </c>
      <c r="F89" s="33">
        <f>IF(ISBLANK($B89),,COUNTIFS('Respuestas de formulario 1'!$G:$G,$B89,'Respuestas de formulario 1'!$D:$D,F$2))</f>
        <v>0</v>
      </c>
      <c r="G89" s="33">
        <f>IF(ISBLANK($B89),,COUNTIFS('Respuestas de formulario 1'!$G:$G,$B89,'Respuestas de formulario 1'!$D:$D,G$2))</f>
        <v>0</v>
      </c>
      <c r="H89" s="33">
        <f>IF(ISBLANK($B89),,COUNTIFS('Respuestas de formulario 1'!$G:$G,$B89,'Respuestas de formulario 1'!$D:$D,H$2))</f>
        <v>0</v>
      </c>
      <c r="I89" s="33">
        <f>IF(ISBLANK($B89),,COUNTIFS('Respuestas de formulario 1'!$G:$G,$B89,'Respuestas de formulario 1'!$D:$D,I$2))</f>
        <v>0</v>
      </c>
    </row>
    <row r="90" spans="3:9">
      <c r="C90" s="33">
        <f>IF(ISBLANK($B90),,COUNTIF('Respuestas de formulario 1'!$G:$G,$B90))</f>
        <v>0</v>
      </c>
      <c r="D90" s="33">
        <f>IF(ISBLANK($B90),,COUNTIFS('Respuestas de formulario 1'!$G:$G,$B90,'Respuestas de formulario 1'!$D:$D,D$2))</f>
        <v>0</v>
      </c>
      <c r="E90" s="33">
        <f>IF(ISBLANK($B90),,COUNTIFS('Respuestas de formulario 1'!$G:$G,$B90,'Respuestas de formulario 1'!$D:$D,E$2))</f>
        <v>0</v>
      </c>
      <c r="F90" s="33">
        <f>IF(ISBLANK($B90),,COUNTIFS('Respuestas de formulario 1'!$G:$G,$B90,'Respuestas de formulario 1'!$D:$D,F$2))</f>
        <v>0</v>
      </c>
      <c r="G90" s="33">
        <f>IF(ISBLANK($B90),,COUNTIFS('Respuestas de formulario 1'!$G:$G,$B90,'Respuestas de formulario 1'!$D:$D,G$2))</f>
        <v>0</v>
      </c>
      <c r="H90" s="33">
        <f>IF(ISBLANK($B90),,COUNTIFS('Respuestas de formulario 1'!$G:$G,$B90,'Respuestas de formulario 1'!$D:$D,H$2))</f>
        <v>0</v>
      </c>
      <c r="I90" s="33">
        <f>IF(ISBLANK($B90),,COUNTIFS('Respuestas de formulario 1'!$G:$G,$B90,'Respuestas de formulario 1'!$D:$D,I$2))</f>
        <v>0</v>
      </c>
    </row>
    <row r="91" spans="3:9">
      <c r="C91" s="33">
        <f>IF(ISBLANK($B91),,COUNTIF('Respuestas de formulario 1'!$G:$G,$B91))</f>
        <v>0</v>
      </c>
      <c r="D91" s="33">
        <f>IF(ISBLANK($B91),,COUNTIFS('Respuestas de formulario 1'!$G:$G,$B91,'Respuestas de formulario 1'!$D:$D,D$2))</f>
        <v>0</v>
      </c>
      <c r="E91" s="33">
        <f>IF(ISBLANK($B91),,COUNTIFS('Respuestas de formulario 1'!$G:$G,$B91,'Respuestas de formulario 1'!$D:$D,E$2))</f>
        <v>0</v>
      </c>
      <c r="F91" s="33">
        <f>IF(ISBLANK($B91),,COUNTIFS('Respuestas de formulario 1'!$G:$G,$B91,'Respuestas de formulario 1'!$D:$D,F$2))</f>
        <v>0</v>
      </c>
      <c r="G91" s="33">
        <f>IF(ISBLANK($B91),,COUNTIFS('Respuestas de formulario 1'!$G:$G,$B91,'Respuestas de formulario 1'!$D:$D,G$2))</f>
        <v>0</v>
      </c>
      <c r="H91" s="33">
        <f>IF(ISBLANK($B91),,COUNTIFS('Respuestas de formulario 1'!$G:$G,$B91,'Respuestas de formulario 1'!$D:$D,H$2))</f>
        <v>0</v>
      </c>
      <c r="I91" s="33">
        <f>IF(ISBLANK($B91),,COUNTIFS('Respuestas de formulario 1'!$G:$G,$B91,'Respuestas de formulario 1'!$D:$D,I$2))</f>
        <v>0</v>
      </c>
    </row>
    <row r="92" spans="3:9">
      <c r="C92" s="33">
        <f>IF(ISBLANK($B92),,COUNTIF('Respuestas de formulario 1'!$G:$G,$B92))</f>
        <v>0</v>
      </c>
      <c r="D92" s="33">
        <f>IF(ISBLANK($B92),,COUNTIFS('Respuestas de formulario 1'!$G:$G,$B92,'Respuestas de formulario 1'!$D:$D,D$2))</f>
        <v>0</v>
      </c>
      <c r="E92" s="33">
        <f>IF(ISBLANK($B92),,COUNTIFS('Respuestas de formulario 1'!$G:$G,$B92,'Respuestas de formulario 1'!$D:$D,E$2))</f>
        <v>0</v>
      </c>
      <c r="F92" s="33">
        <f>IF(ISBLANK($B92),,COUNTIFS('Respuestas de formulario 1'!$G:$G,$B92,'Respuestas de formulario 1'!$D:$D,F$2))</f>
        <v>0</v>
      </c>
      <c r="G92" s="33">
        <f>IF(ISBLANK($B92),,COUNTIFS('Respuestas de formulario 1'!$G:$G,$B92,'Respuestas de formulario 1'!$D:$D,G$2))</f>
        <v>0</v>
      </c>
      <c r="H92" s="33">
        <f>IF(ISBLANK($B92),,COUNTIFS('Respuestas de formulario 1'!$G:$G,$B92,'Respuestas de formulario 1'!$D:$D,H$2))</f>
        <v>0</v>
      </c>
      <c r="I92" s="33">
        <f>IF(ISBLANK($B92),,COUNTIFS('Respuestas de formulario 1'!$G:$G,$B92,'Respuestas de formulario 1'!$D:$D,I$2))</f>
        <v>0</v>
      </c>
    </row>
    <row r="93" spans="3:9">
      <c r="C93" s="33">
        <f>IF(ISBLANK($B93),,COUNTIF('Respuestas de formulario 1'!$G:$G,$B93))</f>
        <v>0</v>
      </c>
      <c r="D93" s="33">
        <f>IF(ISBLANK($B93),,COUNTIFS('Respuestas de formulario 1'!$G:$G,$B93,'Respuestas de formulario 1'!$D:$D,D$2))</f>
        <v>0</v>
      </c>
      <c r="E93" s="33">
        <f>IF(ISBLANK($B93),,COUNTIFS('Respuestas de formulario 1'!$G:$G,$B93,'Respuestas de formulario 1'!$D:$D,E$2))</f>
        <v>0</v>
      </c>
      <c r="F93" s="33">
        <f>IF(ISBLANK($B93),,COUNTIFS('Respuestas de formulario 1'!$G:$G,$B93,'Respuestas de formulario 1'!$D:$D,F$2))</f>
        <v>0</v>
      </c>
      <c r="G93" s="33">
        <f>IF(ISBLANK($B93),,COUNTIFS('Respuestas de formulario 1'!$G:$G,$B93,'Respuestas de formulario 1'!$D:$D,G$2))</f>
        <v>0</v>
      </c>
      <c r="H93" s="33">
        <f>IF(ISBLANK($B93),,COUNTIFS('Respuestas de formulario 1'!$G:$G,$B93,'Respuestas de formulario 1'!$D:$D,H$2))</f>
        <v>0</v>
      </c>
      <c r="I93" s="33">
        <f>IF(ISBLANK($B93),,COUNTIFS('Respuestas de formulario 1'!$G:$G,$B93,'Respuestas de formulario 1'!$D:$D,I$2))</f>
        <v>0</v>
      </c>
    </row>
    <row r="94" spans="3:9">
      <c r="C94" s="33">
        <f>IF(ISBLANK($B94),,COUNTIF('Respuestas de formulario 1'!$G:$G,$B94))</f>
        <v>0</v>
      </c>
      <c r="D94" s="33">
        <f>IF(ISBLANK($B94),,COUNTIFS('Respuestas de formulario 1'!$G:$G,$B94,'Respuestas de formulario 1'!$D:$D,D$2))</f>
        <v>0</v>
      </c>
      <c r="E94" s="33">
        <f>IF(ISBLANK($B94),,COUNTIFS('Respuestas de formulario 1'!$G:$G,$B94,'Respuestas de formulario 1'!$D:$D,E$2))</f>
        <v>0</v>
      </c>
      <c r="F94" s="33">
        <f>IF(ISBLANK($B94),,COUNTIFS('Respuestas de formulario 1'!$G:$G,$B94,'Respuestas de formulario 1'!$D:$D,F$2))</f>
        <v>0</v>
      </c>
      <c r="G94" s="33">
        <f>IF(ISBLANK($B94),,COUNTIFS('Respuestas de formulario 1'!$G:$G,$B94,'Respuestas de formulario 1'!$D:$D,G$2))</f>
        <v>0</v>
      </c>
      <c r="H94" s="33">
        <f>IF(ISBLANK($B94),,COUNTIFS('Respuestas de formulario 1'!$G:$G,$B94,'Respuestas de formulario 1'!$D:$D,H$2))</f>
        <v>0</v>
      </c>
      <c r="I94" s="33">
        <f>IF(ISBLANK($B94),,COUNTIFS('Respuestas de formulario 1'!$G:$G,$B94,'Respuestas de formulario 1'!$D:$D,I$2))</f>
        <v>0</v>
      </c>
    </row>
    <row r="95" spans="3:9">
      <c r="C95" s="33">
        <f>IF(ISBLANK($B95),,COUNTIF('Respuestas de formulario 1'!$G:$G,$B95))</f>
        <v>0</v>
      </c>
      <c r="D95" s="33">
        <f>IF(ISBLANK($B95),,COUNTIFS('Respuestas de formulario 1'!$G:$G,$B95,'Respuestas de formulario 1'!$D:$D,D$2))</f>
        <v>0</v>
      </c>
      <c r="E95" s="33">
        <f>IF(ISBLANK($B95),,COUNTIFS('Respuestas de formulario 1'!$G:$G,$B95,'Respuestas de formulario 1'!$D:$D,E$2))</f>
        <v>0</v>
      </c>
      <c r="F95" s="33">
        <f>IF(ISBLANK($B95),,COUNTIFS('Respuestas de formulario 1'!$G:$G,$B95,'Respuestas de formulario 1'!$D:$D,F$2))</f>
        <v>0</v>
      </c>
      <c r="G95" s="33">
        <f>IF(ISBLANK($B95),,COUNTIFS('Respuestas de formulario 1'!$G:$G,$B95,'Respuestas de formulario 1'!$D:$D,G$2))</f>
        <v>0</v>
      </c>
      <c r="H95" s="33">
        <f>IF(ISBLANK($B95),,COUNTIFS('Respuestas de formulario 1'!$G:$G,$B95,'Respuestas de formulario 1'!$D:$D,H$2))</f>
        <v>0</v>
      </c>
      <c r="I95" s="33">
        <f>IF(ISBLANK($B95),,COUNTIFS('Respuestas de formulario 1'!$G:$G,$B95,'Respuestas de formulario 1'!$D:$D,I$2))</f>
        <v>0</v>
      </c>
    </row>
    <row r="96" spans="3:9">
      <c r="C96" s="33">
        <f>IF(ISBLANK($B96),,COUNTIF('Respuestas de formulario 1'!$G:$G,$B96))</f>
        <v>0</v>
      </c>
      <c r="D96" s="33">
        <f>IF(ISBLANK($B96),,COUNTIFS('Respuestas de formulario 1'!$G:$G,$B96,'Respuestas de formulario 1'!$D:$D,D$2))</f>
        <v>0</v>
      </c>
      <c r="E96" s="33">
        <f>IF(ISBLANK($B96),,COUNTIFS('Respuestas de formulario 1'!$G:$G,$B96,'Respuestas de formulario 1'!$D:$D,E$2))</f>
        <v>0</v>
      </c>
      <c r="F96" s="33">
        <f>IF(ISBLANK($B96),,COUNTIFS('Respuestas de formulario 1'!$G:$G,$B96,'Respuestas de formulario 1'!$D:$D,F$2))</f>
        <v>0</v>
      </c>
      <c r="G96" s="33">
        <f>IF(ISBLANK($B96),,COUNTIFS('Respuestas de formulario 1'!$G:$G,$B96,'Respuestas de formulario 1'!$D:$D,G$2))</f>
        <v>0</v>
      </c>
      <c r="H96" s="33">
        <f>IF(ISBLANK($B96),,COUNTIFS('Respuestas de formulario 1'!$G:$G,$B96,'Respuestas de formulario 1'!$D:$D,H$2))</f>
        <v>0</v>
      </c>
      <c r="I96" s="33">
        <f>IF(ISBLANK($B96),,COUNTIFS('Respuestas de formulario 1'!$G:$G,$B96,'Respuestas de formulario 1'!$D:$D,I$2))</f>
        <v>0</v>
      </c>
    </row>
    <row r="97" spans="3:9">
      <c r="C97" s="33">
        <f>IF(ISBLANK($B97),,COUNTIF('Respuestas de formulario 1'!$G:$G,$B97))</f>
        <v>0</v>
      </c>
      <c r="D97" s="33">
        <f>IF(ISBLANK($B97),,COUNTIFS('Respuestas de formulario 1'!$G:$G,$B97,'Respuestas de formulario 1'!$D:$D,D$2))</f>
        <v>0</v>
      </c>
      <c r="E97" s="33">
        <f>IF(ISBLANK($B97),,COUNTIFS('Respuestas de formulario 1'!$G:$G,$B97,'Respuestas de formulario 1'!$D:$D,E$2))</f>
        <v>0</v>
      </c>
      <c r="F97" s="33">
        <f>IF(ISBLANK($B97),,COUNTIFS('Respuestas de formulario 1'!$G:$G,$B97,'Respuestas de formulario 1'!$D:$D,F$2))</f>
        <v>0</v>
      </c>
      <c r="G97" s="33">
        <f>IF(ISBLANK($B97),,COUNTIFS('Respuestas de formulario 1'!$G:$G,$B97,'Respuestas de formulario 1'!$D:$D,G$2))</f>
        <v>0</v>
      </c>
      <c r="H97" s="33">
        <f>IF(ISBLANK($B97),,COUNTIFS('Respuestas de formulario 1'!$G:$G,$B97,'Respuestas de formulario 1'!$D:$D,H$2))</f>
        <v>0</v>
      </c>
      <c r="I97" s="33">
        <f>IF(ISBLANK($B97),,COUNTIFS('Respuestas de formulario 1'!$G:$G,$B97,'Respuestas de formulario 1'!$D:$D,I$2))</f>
        <v>0</v>
      </c>
    </row>
    <row r="98" spans="3:9">
      <c r="C98" s="33">
        <f>IF(ISBLANK($B98),,COUNTIF('Respuestas de formulario 1'!$G:$G,$B98))</f>
        <v>0</v>
      </c>
      <c r="D98" s="33">
        <f>IF(ISBLANK($B98),,COUNTIFS('Respuestas de formulario 1'!$G:$G,$B98,'Respuestas de formulario 1'!$D:$D,D$2))</f>
        <v>0</v>
      </c>
      <c r="E98" s="33">
        <f>IF(ISBLANK($B98),,COUNTIFS('Respuestas de formulario 1'!$G:$G,$B98,'Respuestas de formulario 1'!$D:$D,E$2))</f>
        <v>0</v>
      </c>
      <c r="F98" s="33">
        <f>IF(ISBLANK($B98),,COUNTIFS('Respuestas de formulario 1'!$G:$G,$B98,'Respuestas de formulario 1'!$D:$D,F$2))</f>
        <v>0</v>
      </c>
      <c r="G98" s="33">
        <f>IF(ISBLANK($B98),,COUNTIFS('Respuestas de formulario 1'!$G:$G,$B98,'Respuestas de formulario 1'!$D:$D,G$2))</f>
        <v>0</v>
      </c>
      <c r="H98" s="33">
        <f>IF(ISBLANK($B98),,COUNTIFS('Respuestas de formulario 1'!$G:$G,$B98,'Respuestas de formulario 1'!$D:$D,H$2))</f>
        <v>0</v>
      </c>
      <c r="I98" s="33">
        <f>IF(ISBLANK($B98),,COUNTIFS('Respuestas de formulario 1'!$G:$G,$B98,'Respuestas de formulario 1'!$D:$D,I$2))</f>
        <v>0</v>
      </c>
    </row>
    <row r="99" spans="3:9">
      <c r="C99" s="33">
        <f>IF(ISBLANK($B99),,COUNTIF('Respuestas de formulario 1'!$G:$G,$B99))</f>
        <v>0</v>
      </c>
      <c r="D99" s="33">
        <f>IF(ISBLANK($B99),,COUNTIFS('Respuestas de formulario 1'!$G:$G,$B99,'Respuestas de formulario 1'!$D:$D,D$2))</f>
        <v>0</v>
      </c>
      <c r="E99" s="33">
        <f>IF(ISBLANK($B99),,COUNTIFS('Respuestas de formulario 1'!$G:$G,$B99,'Respuestas de formulario 1'!$D:$D,E$2))</f>
        <v>0</v>
      </c>
      <c r="F99" s="33">
        <f>IF(ISBLANK($B99),,COUNTIFS('Respuestas de formulario 1'!$G:$G,$B99,'Respuestas de formulario 1'!$D:$D,F$2))</f>
        <v>0</v>
      </c>
      <c r="G99" s="33">
        <f>IF(ISBLANK($B99),,COUNTIFS('Respuestas de formulario 1'!$G:$G,$B99,'Respuestas de formulario 1'!$D:$D,G$2))</f>
        <v>0</v>
      </c>
      <c r="H99" s="33">
        <f>IF(ISBLANK($B99),,COUNTIFS('Respuestas de formulario 1'!$G:$G,$B99,'Respuestas de formulario 1'!$D:$D,H$2))</f>
        <v>0</v>
      </c>
      <c r="I99" s="33">
        <f>IF(ISBLANK($B99),,COUNTIFS('Respuestas de formulario 1'!$G:$G,$B99,'Respuestas de formulario 1'!$D:$D,I$2))</f>
        <v>0</v>
      </c>
    </row>
    <row r="100" spans="3:9">
      <c r="C100" s="33">
        <f>IF(ISBLANK($B100),,COUNTIF('Respuestas de formulario 1'!$G:$G,$B100))</f>
        <v>0</v>
      </c>
      <c r="D100" s="33">
        <f>IF(ISBLANK($B100),,COUNTIFS('Respuestas de formulario 1'!$G:$G,$B100,'Respuestas de formulario 1'!$D:$D,D$2))</f>
        <v>0</v>
      </c>
      <c r="E100" s="33">
        <f>IF(ISBLANK($B100),,COUNTIFS('Respuestas de formulario 1'!$G:$G,$B100,'Respuestas de formulario 1'!$D:$D,E$2))</f>
        <v>0</v>
      </c>
      <c r="F100" s="33">
        <f>IF(ISBLANK($B100),,COUNTIFS('Respuestas de formulario 1'!$G:$G,$B100,'Respuestas de formulario 1'!$D:$D,F$2))</f>
        <v>0</v>
      </c>
      <c r="G100" s="33">
        <f>IF(ISBLANK($B100),,COUNTIFS('Respuestas de formulario 1'!$G:$G,$B100,'Respuestas de formulario 1'!$D:$D,G$2))</f>
        <v>0</v>
      </c>
      <c r="H100" s="33">
        <f>IF(ISBLANK($B100),,COUNTIFS('Respuestas de formulario 1'!$G:$G,$B100,'Respuestas de formulario 1'!$D:$D,H$2))</f>
        <v>0</v>
      </c>
      <c r="I100" s="33">
        <f>IF(ISBLANK($B100),,COUNTIFS('Respuestas de formulario 1'!$G:$G,$B100,'Respuestas de formulario 1'!$D:$D,I$2))</f>
        <v>0</v>
      </c>
    </row>
    <row r="101" spans="3:9">
      <c r="C101" s="33">
        <f>IF(ISBLANK($B101),,COUNTIF('Respuestas de formulario 1'!$G:$G,$B101))</f>
        <v>0</v>
      </c>
      <c r="D101" s="33">
        <f>IF(ISBLANK($B101),,COUNTIFS('Respuestas de formulario 1'!$G:$G,$B101,'Respuestas de formulario 1'!$D:$D,D$2))</f>
        <v>0</v>
      </c>
      <c r="E101" s="33">
        <f>IF(ISBLANK($B101),,COUNTIFS('Respuestas de formulario 1'!$G:$G,$B101,'Respuestas de formulario 1'!$D:$D,E$2))</f>
        <v>0</v>
      </c>
      <c r="F101" s="33">
        <f>IF(ISBLANK($B101),,COUNTIFS('Respuestas de formulario 1'!$G:$G,$B101,'Respuestas de formulario 1'!$D:$D,F$2))</f>
        <v>0</v>
      </c>
      <c r="G101" s="33">
        <f>IF(ISBLANK($B101),,COUNTIFS('Respuestas de formulario 1'!$G:$G,$B101,'Respuestas de formulario 1'!$D:$D,G$2))</f>
        <v>0</v>
      </c>
      <c r="H101" s="33">
        <f>IF(ISBLANK($B101),,COUNTIFS('Respuestas de formulario 1'!$G:$G,$B101,'Respuestas de formulario 1'!$D:$D,H$2))</f>
        <v>0</v>
      </c>
      <c r="I101" s="33">
        <f>IF(ISBLANK($B101),,COUNTIFS('Respuestas de formulario 1'!$G:$G,$B101,'Respuestas de formulario 1'!$D:$D,I$2))</f>
        <v>0</v>
      </c>
    </row>
    <row r="102" spans="3:9">
      <c r="C102" s="33">
        <f>IF(ISBLANK($B102),,COUNTIF('Respuestas de formulario 1'!$G:$G,$B102))</f>
        <v>0</v>
      </c>
      <c r="D102" s="33">
        <f>IF(ISBLANK($B102),,COUNTIFS('Respuestas de formulario 1'!$G:$G,$B102,'Respuestas de formulario 1'!$D:$D,D$2))</f>
        <v>0</v>
      </c>
      <c r="E102" s="33">
        <f>IF(ISBLANK($B102),,COUNTIFS('Respuestas de formulario 1'!$G:$G,$B102,'Respuestas de formulario 1'!$D:$D,E$2))</f>
        <v>0</v>
      </c>
      <c r="F102" s="33">
        <f>IF(ISBLANK($B102),,COUNTIFS('Respuestas de formulario 1'!$G:$G,$B102,'Respuestas de formulario 1'!$D:$D,F$2))</f>
        <v>0</v>
      </c>
      <c r="G102" s="33">
        <f>IF(ISBLANK($B102),,COUNTIFS('Respuestas de formulario 1'!$G:$G,$B102,'Respuestas de formulario 1'!$D:$D,G$2))</f>
        <v>0</v>
      </c>
      <c r="H102" s="33">
        <f>IF(ISBLANK($B102),,COUNTIFS('Respuestas de formulario 1'!$G:$G,$B102,'Respuestas de formulario 1'!$D:$D,H$2))</f>
        <v>0</v>
      </c>
      <c r="I102" s="33">
        <f>IF(ISBLANK($B102),,COUNTIFS('Respuestas de formulario 1'!$G:$G,$B102,'Respuestas de formulario 1'!$D:$D,I$2))</f>
        <v>0</v>
      </c>
    </row>
    <row r="103" spans="3:9">
      <c r="C103" s="33">
        <f>IF(ISBLANK($B103),,COUNTIF('Respuestas de formulario 1'!$G:$G,$B103))</f>
        <v>0</v>
      </c>
      <c r="D103" s="33">
        <f>IF(ISBLANK($B103),,COUNTIFS('Respuestas de formulario 1'!$G:$G,$B103,'Respuestas de formulario 1'!$D:$D,D$2))</f>
        <v>0</v>
      </c>
      <c r="E103" s="33">
        <f>IF(ISBLANK($B103),,COUNTIFS('Respuestas de formulario 1'!$G:$G,$B103,'Respuestas de formulario 1'!$D:$D,E$2))</f>
        <v>0</v>
      </c>
      <c r="F103" s="33">
        <f>IF(ISBLANK($B103),,COUNTIFS('Respuestas de formulario 1'!$G:$G,$B103,'Respuestas de formulario 1'!$D:$D,F$2))</f>
        <v>0</v>
      </c>
      <c r="G103" s="33">
        <f>IF(ISBLANK($B103),,COUNTIFS('Respuestas de formulario 1'!$G:$G,$B103,'Respuestas de formulario 1'!$D:$D,G$2))</f>
        <v>0</v>
      </c>
      <c r="H103" s="33">
        <f>IF(ISBLANK($B103),,COUNTIFS('Respuestas de formulario 1'!$G:$G,$B103,'Respuestas de formulario 1'!$D:$D,H$2))</f>
        <v>0</v>
      </c>
      <c r="I103" s="33">
        <f>IF(ISBLANK($B103),,COUNTIFS('Respuestas de formulario 1'!$G:$G,$B103,'Respuestas de formulario 1'!$D:$D,I$2))</f>
        <v>0</v>
      </c>
    </row>
    <row r="104" spans="3:9">
      <c r="C104" s="33">
        <f>IF(ISBLANK($B104),,COUNTIF('Respuestas de formulario 1'!$G:$G,$B104))</f>
        <v>0</v>
      </c>
      <c r="D104" s="33">
        <f>IF(ISBLANK($B104),,COUNTIFS('Respuestas de formulario 1'!$G:$G,$B104,'Respuestas de formulario 1'!$D:$D,D$2))</f>
        <v>0</v>
      </c>
      <c r="E104" s="33">
        <f>IF(ISBLANK($B104),,COUNTIFS('Respuestas de formulario 1'!$G:$G,$B104,'Respuestas de formulario 1'!$D:$D,E$2))</f>
        <v>0</v>
      </c>
      <c r="F104" s="33">
        <f>IF(ISBLANK($B104),,COUNTIFS('Respuestas de formulario 1'!$G:$G,$B104,'Respuestas de formulario 1'!$D:$D,F$2))</f>
        <v>0</v>
      </c>
      <c r="G104" s="33">
        <f>IF(ISBLANK($B104),,COUNTIFS('Respuestas de formulario 1'!$G:$G,$B104,'Respuestas de formulario 1'!$D:$D,G$2))</f>
        <v>0</v>
      </c>
      <c r="H104" s="33">
        <f>IF(ISBLANK($B104),,COUNTIFS('Respuestas de formulario 1'!$G:$G,$B104,'Respuestas de formulario 1'!$D:$D,H$2))</f>
        <v>0</v>
      </c>
      <c r="I104" s="33">
        <f>IF(ISBLANK($B104),,COUNTIFS('Respuestas de formulario 1'!$G:$G,$B104,'Respuestas de formulario 1'!$D:$D,I$2))</f>
        <v>0</v>
      </c>
    </row>
    <row r="105" spans="3:9">
      <c r="C105" s="33">
        <f>IF(ISBLANK($B105),,COUNTIF('Respuestas de formulario 1'!$G:$G,$B105))</f>
        <v>0</v>
      </c>
      <c r="D105" s="33">
        <f>IF(ISBLANK($B105),,COUNTIFS('Respuestas de formulario 1'!$G:$G,$B105,'Respuestas de formulario 1'!$D:$D,D$2))</f>
        <v>0</v>
      </c>
      <c r="E105" s="33">
        <f>IF(ISBLANK($B105),,COUNTIFS('Respuestas de formulario 1'!$G:$G,$B105,'Respuestas de formulario 1'!$D:$D,E$2))</f>
        <v>0</v>
      </c>
      <c r="F105" s="33">
        <f>IF(ISBLANK($B105),,COUNTIFS('Respuestas de formulario 1'!$G:$G,$B105,'Respuestas de formulario 1'!$D:$D,F$2))</f>
        <v>0</v>
      </c>
      <c r="G105" s="33">
        <f>IF(ISBLANK($B105),,COUNTIFS('Respuestas de formulario 1'!$G:$G,$B105,'Respuestas de formulario 1'!$D:$D,G$2))</f>
        <v>0</v>
      </c>
      <c r="H105" s="33">
        <f>IF(ISBLANK($B105),,COUNTIFS('Respuestas de formulario 1'!$G:$G,$B105,'Respuestas de formulario 1'!$D:$D,H$2))</f>
        <v>0</v>
      </c>
      <c r="I105" s="33">
        <f>IF(ISBLANK($B105),,COUNTIFS('Respuestas de formulario 1'!$G:$G,$B105,'Respuestas de formulario 1'!$D:$D,I$2))</f>
        <v>0</v>
      </c>
    </row>
    <row r="106" spans="3:9">
      <c r="C106" s="33">
        <f>IF(ISBLANK($B106),,COUNTIF('Respuestas de formulario 1'!$G:$G,$B106))</f>
        <v>0</v>
      </c>
      <c r="D106" s="33">
        <f>IF(ISBLANK($B106),,COUNTIFS('Respuestas de formulario 1'!$G:$G,$B106,'Respuestas de formulario 1'!$D:$D,D$2))</f>
        <v>0</v>
      </c>
      <c r="E106" s="33">
        <f>IF(ISBLANK($B106),,COUNTIFS('Respuestas de formulario 1'!$G:$G,$B106,'Respuestas de formulario 1'!$D:$D,E$2))</f>
        <v>0</v>
      </c>
      <c r="F106" s="33">
        <f>IF(ISBLANK($B106),,COUNTIFS('Respuestas de formulario 1'!$G:$G,$B106,'Respuestas de formulario 1'!$D:$D,F$2))</f>
        <v>0</v>
      </c>
      <c r="G106" s="33">
        <f>IF(ISBLANK($B106),,COUNTIFS('Respuestas de formulario 1'!$G:$G,$B106,'Respuestas de formulario 1'!$D:$D,G$2))</f>
        <v>0</v>
      </c>
      <c r="H106" s="33">
        <f>IF(ISBLANK($B106),,COUNTIFS('Respuestas de formulario 1'!$G:$G,$B106,'Respuestas de formulario 1'!$D:$D,H$2))</f>
        <v>0</v>
      </c>
      <c r="I106" s="33">
        <f>IF(ISBLANK($B106),,COUNTIFS('Respuestas de formulario 1'!$G:$G,$B106,'Respuestas de formulario 1'!$D:$D,I$2))</f>
        <v>0</v>
      </c>
    </row>
    <row r="107" spans="3:9">
      <c r="C107" s="33">
        <f>IF(ISBLANK($B107),,COUNTIF('Respuestas de formulario 1'!$G:$G,$B107))</f>
        <v>0</v>
      </c>
      <c r="D107" s="33">
        <f>IF(ISBLANK($B107),,COUNTIFS('Respuestas de formulario 1'!$G:$G,$B107,'Respuestas de formulario 1'!$D:$D,D$2))</f>
        <v>0</v>
      </c>
      <c r="E107" s="33">
        <f>IF(ISBLANK($B107),,COUNTIFS('Respuestas de formulario 1'!$G:$G,$B107,'Respuestas de formulario 1'!$D:$D,E$2))</f>
        <v>0</v>
      </c>
      <c r="F107" s="33">
        <f>IF(ISBLANK($B107),,COUNTIFS('Respuestas de formulario 1'!$G:$G,$B107,'Respuestas de formulario 1'!$D:$D,F$2))</f>
        <v>0</v>
      </c>
      <c r="G107" s="33">
        <f>IF(ISBLANK($B107),,COUNTIFS('Respuestas de formulario 1'!$G:$G,$B107,'Respuestas de formulario 1'!$D:$D,G$2))</f>
        <v>0</v>
      </c>
      <c r="H107" s="33">
        <f>IF(ISBLANK($B107),,COUNTIFS('Respuestas de formulario 1'!$G:$G,$B107,'Respuestas de formulario 1'!$D:$D,H$2))</f>
        <v>0</v>
      </c>
      <c r="I107" s="33">
        <f>IF(ISBLANK($B107),,COUNTIFS('Respuestas de formulario 1'!$G:$G,$B107,'Respuestas de formulario 1'!$D:$D,I$2))</f>
        <v>0</v>
      </c>
    </row>
    <row r="108" spans="3:9">
      <c r="C108" s="33">
        <f>IF(ISBLANK($B108),,COUNTIF('Respuestas de formulario 1'!$G:$G,$B108))</f>
        <v>0</v>
      </c>
      <c r="D108" s="33">
        <f>IF(ISBLANK($B108),,COUNTIFS('Respuestas de formulario 1'!$G:$G,$B108,'Respuestas de formulario 1'!$D:$D,D$2))</f>
        <v>0</v>
      </c>
      <c r="E108" s="33">
        <f>IF(ISBLANK($B108),,COUNTIFS('Respuestas de formulario 1'!$G:$G,$B108,'Respuestas de formulario 1'!$D:$D,E$2))</f>
        <v>0</v>
      </c>
      <c r="F108" s="33">
        <f>IF(ISBLANK($B108),,COUNTIFS('Respuestas de formulario 1'!$G:$G,$B108,'Respuestas de formulario 1'!$D:$D,F$2))</f>
        <v>0</v>
      </c>
      <c r="G108" s="33">
        <f>IF(ISBLANK($B108),,COUNTIFS('Respuestas de formulario 1'!$G:$G,$B108,'Respuestas de formulario 1'!$D:$D,G$2))</f>
        <v>0</v>
      </c>
      <c r="H108" s="33">
        <f>IF(ISBLANK($B108),,COUNTIFS('Respuestas de formulario 1'!$G:$G,$B108,'Respuestas de formulario 1'!$D:$D,H$2))</f>
        <v>0</v>
      </c>
      <c r="I108" s="33">
        <f>IF(ISBLANK($B108),,COUNTIFS('Respuestas de formulario 1'!$G:$G,$B108,'Respuestas de formulario 1'!$D:$D,I$2))</f>
        <v>0</v>
      </c>
    </row>
    <row r="109" spans="3:9">
      <c r="C109" s="33">
        <f>IF(ISBLANK($B109),,COUNTIF('Respuestas de formulario 1'!$G:$G,$B109))</f>
        <v>0</v>
      </c>
      <c r="D109" s="33">
        <f>IF(ISBLANK($B109),,COUNTIFS('Respuestas de formulario 1'!$G:$G,$B109,'Respuestas de formulario 1'!$D:$D,D$2))</f>
        <v>0</v>
      </c>
      <c r="E109" s="33">
        <f>IF(ISBLANK($B109),,COUNTIFS('Respuestas de formulario 1'!$G:$G,$B109,'Respuestas de formulario 1'!$D:$D,E$2))</f>
        <v>0</v>
      </c>
      <c r="F109" s="33">
        <f>IF(ISBLANK($B109),,COUNTIFS('Respuestas de formulario 1'!$G:$G,$B109,'Respuestas de formulario 1'!$D:$D,F$2))</f>
        <v>0</v>
      </c>
      <c r="G109" s="33">
        <f>IF(ISBLANK($B109),,COUNTIFS('Respuestas de formulario 1'!$G:$G,$B109,'Respuestas de formulario 1'!$D:$D,G$2))</f>
        <v>0</v>
      </c>
      <c r="H109" s="33">
        <f>IF(ISBLANK($B109),,COUNTIFS('Respuestas de formulario 1'!$G:$G,$B109,'Respuestas de formulario 1'!$D:$D,H$2))</f>
        <v>0</v>
      </c>
      <c r="I109" s="33">
        <f>IF(ISBLANK($B109),,COUNTIFS('Respuestas de formulario 1'!$G:$G,$B109,'Respuestas de formulario 1'!$D:$D,I$2))</f>
        <v>0</v>
      </c>
    </row>
    <row r="110" spans="3:9">
      <c r="C110" s="33">
        <f>IF(ISBLANK($B110),,COUNTIF('Respuestas de formulario 1'!$G:$G,$B110))</f>
        <v>0</v>
      </c>
      <c r="D110" s="33">
        <f>IF(ISBLANK($B110),,COUNTIFS('Respuestas de formulario 1'!$G:$G,$B110,'Respuestas de formulario 1'!$D:$D,D$2))</f>
        <v>0</v>
      </c>
      <c r="E110" s="33">
        <f>IF(ISBLANK($B110),,COUNTIFS('Respuestas de formulario 1'!$G:$G,$B110,'Respuestas de formulario 1'!$D:$D,E$2))</f>
        <v>0</v>
      </c>
      <c r="F110" s="33">
        <f>IF(ISBLANK($B110),,COUNTIFS('Respuestas de formulario 1'!$G:$G,$B110,'Respuestas de formulario 1'!$D:$D,F$2))</f>
        <v>0</v>
      </c>
      <c r="G110" s="33">
        <f>IF(ISBLANK($B110),,COUNTIFS('Respuestas de formulario 1'!$G:$G,$B110,'Respuestas de formulario 1'!$D:$D,G$2))</f>
        <v>0</v>
      </c>
      <c r="H110" s="33">
        <f>IF(ISBLANK($B110),,COUNTIFS('Respuestas de formulario 1'!$G:$G,$B110,'Respuestas de formulario 1'!$D:$D,H$2))</f>
        <v>0</v>
      </c>
      <c r="I110" s="33">
        <f>IF(ISBLANK($B110),,COUNTIFS('Respuestas de formulario 1'!$G:$G,$B110,'Respuestas de formulario 1'!$D:$D,I$2))</f>
        <v>0</v>
      </c>
    </row>
    <row r="111" spans="3:9">
      <c r="C111" s="33">
        <f>IF(ISBLANK($B111),,COUNTIF('Respuestas de formulario 1'!$G:$G,$B111))</f>
        <v>0</v>
      </c>
      <c r="D111" s="33">
        <f>IF(ISBLANK($B111),,COUNTIFS('Respuestas de formulario 1'!$G:$G,$B111,'Respuestas de formulario 1'!$D:$D,D$2))</f>
        <v>0</v>
      </c>
      <c r="E111" s="33">
        <f>IF(ISBLANK($B111),,COUNTIFS('Respuestas de formulario 1'!$G:$G,$B111,'Respuestas de formulario 1'!$D:$D,E$2))</f>
        <v>0</v>
      </c>
      <c r="F111" s="33">
        <f>IF(ISBLANK($B111),,COUNTIFS('Respuestas de formulario 1'!$G:$G,$B111,'Respuestas de formulario 1'!$D:$D,F$2))</f>
        <v>0</v>
      </c>
      <c r="G111" s="33">
        <f>IF(ISBLANK($B111),,COUNTIFS('Respuestas de formulario 1'!$G:$G,$B111,'Respuestas de formulario 1'!$D:$D,G$2))</f>
        <v>0</v>
      </c>
      <c r="H111" s="33">
        <f>IF(ISBLANK($B111),,COUNTIFS('Respuestas de formulario 1'!$G:$G,$B111,'Respuestas de formulario 1'!$D:$D,H$2))</f>
        <v>0</v>
      </c>
      <c r="I111" s="33">
        <f>IF(ISBLANK($B111),,COUNTIFS('Respuestas de formulario 1'!$G:$G,$B111,'Respuestas de formulario 1'!$D:$D,I$2))</f>
        <v>0</v>
      </c>
    </row>
    <row r="112" spans="3:9">
      <c r="C112" s="33">
        <f>IF(ISBLANK($B112),,COUNTIF('Respuestas de formulario 1'!$G:$G,$B112))</f>
        <v>0</v>
      </c>
      <c r="D112" s="33">
        <f>IF(ISBLANK($B112),,COUNTIFS('Respuestas de formulario 1'!$G:$G,$B112,'Respuestas de formulario 1'!$D:$D,D$2))</f>
        <v>0</v>
      </c>
      <c r="E112" s="33">
        <f>IF(ISBLANK($B112),,COUNTIFS('Respuestas de formulario 1'!$G:$G,$B112,'Respuestas de formulario 1'!$D:$D,E$2))</f>
        <v>0</v>
      </c>
      <c r="F112" s="33">
        <f>IF(ISBLANK($B112),,COUNTIFS('Respuestas de formulario 1'!$G:$G,$B112,'Respuestas de formulario 1'!$D:$D,F$2))</f>
        <v>0</v>
      </c>
      <c r="G112" s="33">
        <f>IF(ISBLANK($B112),,COUNTIFS('Respuestas de formulario 1'!$G:$G,$B112,'Respuestas de formulario 1'!$D:$D,G$2))</f>
        <v>0</v>
      </c>
      <c r="H112" s="33">
        <f>IF(ISBLANK($B112),,COUNTIFS('Respuestas de formulario 1'!$G:$G,$B112,'Respuestas de formulario 1'!$D:$D,H$2))</f>
        <v>0</v>
      </c>
      <c r="I112" s="33">
        <f>IF(ISBLANK($B112),,COUNTIFS('Respuestas de formulario 1'!$G:$G,$B112,'Respuestas de formulario 1'!$D:$D,I$2))</f>
        <v>0</v>
      </c>
    </row>
    <row r="113" spans="3:9">
      <c r="C113" s="33">
        <f>IF(ISBLANK($B113),,COUNTIF('Respuestas de formulario 1'!$G:$G,$B113))</f>
        <v>0</v>
      </c>
      <c r="D113" s="33">
        <f>IF(ISBLANK($B113),,COUNTIFS('Respuestas de formulario 1'!$G:$G,$B113,'Respuestas de formulario 1'!$D:$D,D$2))</f>
        <v>0</v>
      </c>
      <c r="E113" s="33">
        <f>IF(ISBLANK($B113),,COUNTIFS('Respuestas de formulario 1'!$G:$G,$B113,'Respuestas de formulario 1'!$D:$D,E$2))</f>
        <v>0</v>
      </c>
      <c r="F113" s="33">
        <f>IF(ISBLANK($B113),,COUNTIFS('Respuestas de formulario 1'!$G:$G,$B113,'Respuestas de formulario 1'!$D:$D,F$2))</f>
        <v>0</v>
      </c>
      <c r="G113" s="33">
        <f>IF(ISBLANK($B113),,COUNTIFS('Respuestas de formulario 1'!$G:$G,$B113,'Respuestas de formulario 1'!$D:$D,G$2))</f>
        <v>0</v>
      </c>
      <c r="H113" s="33">
        <f>IF(ISBLANK($B113),,COUNTIFS('Respuestas de formulario 1'!$G:$G,$B113,'Respuestas de formulario 1'!$D:$D,H$2))</f>
        <v>0</v>
      </c>
      <c r="I113" s="33">
        <f>IF(ISBLANK($B113),,COUNTIFS('Respuestas de formulario 1'!$G:$G,$B113,'Respuestas de formulario 1'!$D:$D,I$2))</f>
        <v>0</v>
      </c>
    </row>
    <row r="114" spans="3:9">
      <c r="C114" s="33">
        <f>IF(ISBLANK($B114),,COUNTIF('Respuestas de formulario 1'!$G:$G,$B114))</f>
        <v>0</v>
      </c>
      <c r="D114" s="33">
        <f>IF(ISBLANK($B114),,COUNTIFS('Respuestas de formulario 1'!$G:$G,$B114,'Respuestas de formulario 1'!$D:$D,D$2))</f>
        <v>0</v>
      </c>
      <c r="E114" s="33">
        <f>IF(ISBLANK($B114),,COUNTIFS('Respuestas de formulario 1'!$G:$G,$B114,'Respuestas de formulario 1'!$D:$D,E$2))</f>
        <v>0</v>
      </c>
      <c r="F114" s="33">
        <f>IF(ISBLANK($B114),,COUNTIFS('Respuestas de formulario 1'!$G:$G,$B114,'Respuestas de formulario 1'!$D:$D,F$2))</f>
        <v>0</v>
      </c>
      <c r="G114" s="33">
        <f>IF(ISBLANK($B114),,COUNTIFS('Respuestas de formulario 1'!$G:$G,$B114,'Respuestas de formulario 1'!$D:$D,G$2))</f>
        <v>0</v>
      </c>
      <c r="H114" s="33">
        <f>IF(ISBLANK($B114),,COUNTIFS('Respuestas de formulario 1'!$G:$G,$B114,'Respuestas de formulario 1'!$D:$D,H$2))</f>
        <v>0</v>
      </c>
      <c r="I114" s="33">
        <f>IF(ISBLANK($B114),,COUNTIFS('Respuestas de formulario 1'!$G:$G,$B114,'Respuestas de formulario 1'!$D:$D,I$2))</f>
        <v>0</v>
      </c>
    </row>
    <row r="115" spans="3:9">
      <c r="C115" s="33">
        <f>IF(ISBLANK($B115),,COUNTIF('Respuestas de formulario 1'!$G:$G,$B115))</f>
        <v>0</v>
      </c>
      <c r="D115" s="33">
        <f>IF(ISBLANK($B115),,COUNTIFS('Respuestas de formulario 1'!$G:$G,$B115,'Respuestas de formulario 1'!$D:$D,D$2))</f>
        <v>0</v>
      </c>
      <c r="E115" s="33">
        <f>IF(ISBLANK($B115),,COUNTIFS('Respuestas de formulario 1'!$G:$G,$B115,'Respuestas de formulario 1'!$D:$D,E$2))</f>
        <v>0</v>
      </c>
      <c r="F115" s="33">
        <f>IF(ISBLANK($B115),,COUNTIFS('Respuestas de formulario 1'!$G:$G,$B115,'Respuestas de formulario 1'!$D:$D,F$2))</f>
        <v>0</v>
      </c>
      <c r="G115" s="33">
        <f>IF(ISBLANK($B115),,COUNTIFS('Respuestas de formulario 1'!$G:$G,$B115,'Respuestas de formulario 1'!$D:$D,G$2))</f>
        <v>0</v>
      </c>
      <c r="H115" s="33">
        <f>IF(ISBLANK($B115),,COUNTIFS('Respuestas de formulario 1'!$G:$G,$B115,'Respuestas de formulario 1'!$D:$D,H$2))</f>
        <v>0</v>
      </c>
      <c r="I115" s="33">
        <f>IF(ISBLANK($B115),,COUNTIFS('Respuestas de formulario 1'!$G:$G,$B115,'Respuestas de formulario 1'!$D:$D,I$2))</f>
        <v>0</v>
      </c>
    </row>
    <row r="116" spans="3:9">
      <c r="C116" s="33">
        <f>IF(ISBLANK($B116),,COUNTIF('Respuestas de formulario 1'!$G:$G,$B116))</f>
        <v>0</v>
      </c>
      <c r="D116" s="33">
        <f>IF(ISBLANK($B116),,COUNTIFS('Respuestas de formulario 1'!$G:$G,$B116,'Respuestas de formulario 1'!$D:$D,D$2))</f>
        <v>0</v>
      </c>
      <c r="E116" s="33">
        <f>IF(ISBLANK($B116),,COUNTIFS('Respuestas de formulario 1'!$G:$G,$B116,'Respuestas de formulario 1'!$D:$D,E$2))</f>
        <v>0</v>
      </c>
      <c r="F116" s="33">
        <f>IF(ISBLANK($B116),,COUNTIFS('Respuestas de formulario 1'!$G:$G,$B116,'Respuestas de formulario 1'!$D:$D,F$2))</f>
        <v>0</v>
      </c>
      <c r="G116" s="33">
        <f>IF(ISBLANK($B116),,COUNTIFS('Respuestas de formulario 1'!$G:$G,$B116,'Respuestas de formulario 1'!$D:$D,G$2))</f>
        <v>0</v>
      </c>
      <c r="H116" s="33">
        <f>IF(ISBLANK($B116),,COUNTIFS('Respuestas de formulario 1'!$G:$G,$B116,'Respuestas de formulario 1'!$D:$D,H$2))</f>
        <v>0</v>
      </c>
      <c r="I116" s="33">
        <f>IF(ISBLANK($B116),,COUNTIFS('Respuestas de formulario 1'!$G:$G,$B116,'Respuestas de formulario 1'!$D:$D,I$2))</f>
        <v>0</v>
      </c>
    </row>
    <row r="117" spans="3:9">
      <c r="C117" s="33">
        <f>IF(ISBLANK($B117),,COUNTIF('Respuestas de formulario 1'!$G:$G,$B117))</f>
        <v>0</v>
      </c>
      <c r="D117" s="33">
        <f>IF(ISBLANK($B117),,COUNTIFS('Respuestas de formulario 1'!$G:$G,$B117,'Respuestas de formulario 1'!$D:$D,D$2))</f>
        <v>0</v>
      </c>
      <c r="E117" s="33">
        <f>IF(ISBLANK($B117),,COUNTIFS('Respuestas de formulario 1'!$G:$G,$B117,'Respuestas de formulario 1'!$D:$D,E$2))</f>
        <v>0</v>
      </c>
      <c r="F117" s="33">
        <f>IF(ISBLANK($B117),,COUNTIFS('Respuestas de formulario 1'!$G:$G,$B117,'Respuestas de formulario 1'!$D:$D,F$2))</f>
        <v>0</v>
      </c>
      <c r="G117" s="33">
        <f>IF(ISBLANK($B117),,COUNTIFS('Respuestas de formulario 1'!$G:$G,$B117,'Respuestas de formulario 1'!$D:$D,G$2))</f>
        <v>0</v>
      </c>
      <c r="H117" s="33">
        <f>IF(ISBLANK($B117),,COUNTIFS('Respuestas de formulario 1'!$G:$G,$B117,'Respuestas de formulario 1'!$D:$D,H$2))</f>
        <v>0</v>
      </c>
      <c r="I117" s="33">
        <f>IF(ISBLANK($B117),,COUNTIFS('Respuestas de formulario 1'!$G:$G,$B117,'Respuestas de formulario 1'!$D:$D,I$2))</f>
        <v>0</v>
      </c>
    </row>
    <row r="118" spans="3:9">
      <c r="C118" s="33">
        <f>IF(ISBLANK($B118),,COUNTIF('Respuestas de formulario 1'!$G:$G,$B118))</f>
        <v>0</v>
      </c>
      <c r="D118" s="33">
        <f>IF(ISBLANK($B118),,COUNTIFS('Respuestas de formulario 1'!$G:$G,$B118,'Respuestas de formulario 1'!$D:$D,D$2))</f>
        <v>0</v>
      </c>
      <c r="E118" s="33">
        <f>IF(ISBLANK($B118),,COUNTIFS('Respuestas de formulario 1'!$G:$G,$B118,'Respuestas de formulario 1'!$D:$D,E$2))</f>
        <v>0</v>
      </c>
      <c r="F118" s="33">
        <f>IF(ISBLANK($B118),,COUNTIFS('Respuestas de formulario 1'!$G:$G,$B118,'Respuestas de formulario 1'!$D:$D,F$2))</f>
        <v>0</v>
      </c>
      <c r="G118" s="33">
        <f>IF(ISBLANK($B118),,COUNTIFS('Respuestas de formulario 1'!$G:$G,$B118,'Respuestas de formulario 1'!$D:$D,G$2))</f>
        <v>0</v>
      </c>
      <c r="H118" s="33">
        <f>IF(ISBLANK($B118),,COUNTIFS('Respuestas de formulario 1'!$G:$G,$B118,'Respuestas de formulario 1'!$D:$D,H$2))</f>
        <v>0</v>
      </c>
      <c r="I118" s="33">
        <f>IF(ISBLANK($B118),,COUNTIFS('Respuestas de formulario 1'!$G:$G,$B118,'Respuestas de formulario 1'!$D:$D,I$2))</f>
        <v>0</v>
      </c>
    </row>
    <row r="119" spans="3:9">
      <c r="C119" s="33">
        <f>IF(ISBLANK($B119),,COUNTIF('Respuestas de formulario 1'!$G:$G,$B119))</f>
        <v>0</v>
      </c>
      <c r="D119" s="33">
        <f>IF(ISBLANK($B119),,COUNTIFS('Respuestas de formulario 1'!$G:$G,$B119,'Respuestas de formulario 1'!$D:$D,D$2))</f>
        <v>0</v>
      </c>
      <c r="E119" s="33">
        <f>IF(ISBLANK($B119),,COUNTIFS('Respuestas de formulario 1'!$G:$G,$B119,'Respuestas de formulario 1'!$D:$D,E$2))</f>
        <v>0</v>
      </c>
      <c r="F119" s="33">
        <f>IF(ISBLANK($B119),,COUNTIFS('Respuestas de formulario 1'!$G:$G,$B119,'Respuestas de formulario 1'!$D:$D,F$2))</f>
        <v>0</v>
      </c>
      <c r="G119" s="33">
        <f>IF(ISBLANK($B119),,COUNTIFS('Respuestas de formulario 1'!$G:$G,$B119,'Respuestas de formulario 1'!$D:$D,G$2))</f>
        <v>0</v>
      </c>
      <c r="H119" s="33">
        <f>IF(ISBLANK($B119),,COUNTIFS('Respuestas de formulario 1'!$G:$G,$B119,'Respuestas de formulario 1'!$D:$D,H$2))</f>
        <v>0</v>
      </c>
      <c r="I119" s="33">
        <f>IF(ISBLANK($B119),,COUNTIFS('Respuestas de formulario 1'!$G:$G,$B119,'Respuestas de formulario 1'!$D:$D,I$2))</f>
        <v>0</v>
      </c>
    </row>
    <row r="120" spans="3:9">
      <c r="C120" s="33">
        <f>IF(ISBLANK($B120),,COUNTIF('Respuestas de formulario 1'!$G:$G,$B120))</f>
        <v>0</v>
      </c>
      <c r="D120" s="33">
        <f>IF(ISBLANK($B120),,COUNTIFS('Respuestas de formulario 1'!$G:$G,$B120,'Respuestas de formulario 1'!$D:$D,D$2))</f>
        <v>0</v>
      </c>
      <c r="E120" s="33">
        <f>IF(ISBLANK($B120),,COUNTIFS('Respuestas de formulario 1'!$G:$G,$B120,'Respuestas de formulario 1'!$D:$D,E$2))</f>
        <v>0</v>
      </c>
      <c r="F120" s="33">
        <f>IF(ISBLANK($B120),,COUNTIFS('Respuestas de formulario 1'!$G:$G,$B120,'Respuestas de formulario 1'!$D:$D,F$2))</f>
        <v>0</v>
      </c>
      <c r="G120" s="33">
        <f>IF(ISBLANK($B120),,COUNTIFS('Respuestas de formulario 1'!$G:$G,$B120,'Respuestas de formulario 1'!$D:$D,G$2))</f>
        <v>0</v>
      </c>
      <c r="H120" s="33">
        <f>IF(ISBLANK($B120),,COUNTIFS('Respuestas de formulario 1'!$G:$G,$B120,'Respuestas de formulario 1'!$D:$D,H$2))</f>
        <v>0</v>
      </c>
      <c r="I120" s="33">
        <f>IF(ISBLANK($B120),,COUNTIFS('Respuestas de formulario 1'!$G:$G,$B120,'Respuestas de formulario 1'!$D:$D,I$2))</f>
        <v>0</v>
      </c>
    </row>
    <row r="121" spans="3:9">
      <c r="C121" s="33">
        <f>IF(ISBLANK($B121),,COUNTIF('Respuestas de formulario 1'!$G:$G,$B121))</f>
        <v>0</v>
      </c>
      <c r="D121" s="33">
        <f>IF(ISBLANK($B121),,COUNTIFS('Respuestas de formulario 1'!$G:$G,$B121,'Respuestas de formulario 1'!$D:$D,D$2))</f>
        <v>0</v>
      </c>
      <c r="E121" s="33">
        <f>IF(ISBLANK($B121),,COUNTIFS('Respuestas de formulario 1'!$G:$G,$B121,'Respuestas de formulario 1'!$D:$D,E$2))</f>
        <v>0</v>
      </c>
      <c r="F121" s="33">
        <f>IF(ISBLANK($B121),,COUNTIFS('Respuestas de formulario 1'!$G:$G,$B121,'Respuestas de formulario 1'!$D:$D,F$2))</f>
        <v>0</v>
      </c>
      <c r="G121" s="33">
        <f>IF(ISBLANK($B121),,COUNTIFS('Respuestas de formulario 1'!$G:$G,$B121,'Respuestas de formulario 1'!$D:$D,G$2))</f>
        <v>0</v>
      </c>
      <c r="H121" s="33">
        <f>IF(ISBLANK($B121),,COUNTIFS('Respuestas de formulario 1'!$G:$G,$B121,'Respuestas de formulario 1'!$D:$D,H$2))</f>
        <v>0</v>
      </c>
      <c r="I121" s="33">
        <f>IF(ISBLANK($B121),,COUNTIFS('Respuestas de formulario 1'!$G:$G,$B121,'Respuestas de formulario 1'!$D:$D,I$2))</f>
        <v>0</v>
      </c>
    </row>
    <row r="122" spans="3:9">
      <c r="C122" s="33">
        <f>IF(ISBLANK($B122),,COUNTIF('Respuestas de formulario 1'!$G:$G,$B122))</f>
        <v>0</v>
      </c>
      <c r="D122" s="33">
        <f>IF(ISBLANK($B122),,COUNTIFS('Respuestas de formulario 1'!$G:$G,$B122,'Respuestas de formulario 1'!$D:$D,D$2))</f>
        <v>0</v>
      </c>
      <c r="E122" s="33">
        <f>IF(ISBLANK($B122),,COUNTIFS('Respuestas de formulario 1'!$G:$G,$B122,'Respuestas de formulario 1'!$D:$D,E$2))</f>
        <v>0</v>
      </c>
      <c r="F122" s="33">
        <f>IF(ISBLANK($B122),,COUNTIFS('Respuestas de formulario 1'!$G:$G,$B122,'Respuestas de formulario 1'!$D:$D,F$2))</f>
        <v>0</v>
      </c>
      <c r="G122" s="33">
        <f>IF(ISBLANK($B122),,COUNTIFS('Respuestas de formulario 1'!$G:$G,$B122,'Respuestas de formulario 1'!$D:$D,G$2))</f>
        <v>0</v>
      </c>
      <c r="H122" s="33">
        <f>IF(ISBLANK($B122),,COUNTIFS('Respuestas de formulario 1'!$G:$G,$B122,'Respuestas de formulario 1'!$D:$D,H$2))</f>
        <v>0</v>
      </c>
      <c r="I122" s="33">
        <f>IF(ISBLANK($B122),,COUNTIFS('Respuestas de formulario 1'!$G:$G,$B122,'Respuestas de formulario 1'!$D:$D,I$2))</f>
        <v>0</v>
      </c>
    </row>
    <row r="123" spans="3:9">
      <c r="C123" s="33">
        <f>IF(ISBLANK($B123),,COUNTIF('Respuestas de formulario 1'!$G:$G,$B123))</f>
        <v>0</v>
      </c>
      <c r="D123" s="33">
        <f>IF(ISBLANK($B123),,COUNTIFS('Respuestas de formulario 1'!$G:$G,$B123,'Respuestas de formulario 1'!$D:$D,D$2))</f>
        <v>0</v>
      </c>
      <c r="E123" s="33">
        <f>IF(ISBLANK($B123),,COUNTIFS('Respuestas de formulario 1'!$G:$G,$B123,'Respuestas de formulario 1'!$D:$D,E$2))</f>
        <v>0</v>
      </c>
      <c r="F123" s="33">
        <f>IF(ISBLANK($B123),,COUNTIFS('Respuestas de formulario 1'!$G:$G,$B123,'Respuestas de formulario 1'!$D:$D,F$2))</f>
        <v>0</v>
      </c>
      <c r="G123" s="33">
        <f>IF(ISBLANK($B123),,COUNTIFS('Respuestas de formulario 1'!$G:$G,$B123,'Respuestas de formulario 1'!$D:$D,G$2))</f>
        <v>0</v>
      </c>
      <c r="H123" s="33">
        <f>IF(ISBLANK($B123),,COUNTIFS('Respuestas de formulario 1'!$G:$G,$B123,'Respuestas de formulario 1'!$D:$D,H$2))</f>
        <v>0</v>
      </c>
      <c r="I123" s="33">
        <f>IF(ISBLANK($B123),,COUNTIFS('Respuestas de formulario 1'!$G:$G,$B123,'Respuestas de formulario 1'!$D:$D,I$2))</f>
        <v>0</v>
      </c>
    </row>
    <row r="124" spans="3:9">
      <c r="C124" s="33">
        <f>IF(ISBLANK($B124),,COUNTIF('Respuestas de formulario 1'!$G:$G,$B124))</f>
        <v>0</v>
      </c>
      <c r="D124" s="33">
        <f>IF(ISBLANK($B124),,COUNTIFS('Respuestas de formulario 1'!$G:$G,$B124,'Respuestas de formulario 1'!$D:$D,D$2))</f>
        <v>0</v>
      </c>
      <c r="E124" s="33">
        <f>IF(ISBLANK($B124),,COUNTIFS('Respuestas de formulario 1'!$G:$G,$B124,'Respuestas de formulario 1'!$D:$D,E$2))</f>
        <v>0</v>
      </c>
      <c r="F124" s="33">
        <f>IF(ISBLANK($B124),,COUNTIFS('Respuestas de formulario 1'!$G:$G,$B124,'Respuestas de formulario 1'!$D:$D,F$2))</f>
        <v>0</v>
      </c>
      <c r="G124" s="33">
        <f>IF(ISBLANK($B124),,COUNTIFS('Respuestas de formulario 1'!$G:$G,$B124,'Respuestas de formulario 1'!$D:$D,G$2))</f>
        <v>0</v>
      </c>
      <c r="H124" s="33">
        <f>IF(ISBLANK($B124),,COUNTIFS('Respuestas de formulario 1'!$G:$G,$B124,'Respuestas de formulario 1'!$D:$D,H$2))</f>
        <v>0</v>
      </c>
      <c r="I124" s="33">
        <f>IF(ISBLANK($B124),,COUNTIFS('Respuestas de formulario 1'!$G:$G,$B124,'Respuestas de formulario 1'!$D:$D,I$2))</f>
        <v>0</v>
      </c>
    </row>
    <row r="125" spans="3:9">
      <c r="C125" s="33">
        <f>IF(ISBLANK($B125),,COUNTIF('Respuestas de formulario 1'!$G:$G,$B125))</f>
        <v>0</v>
      </c>
      <c r="D125" s="33">
        <f>IF(ISBLANK($B125),,COUNTIFS('Respuestas de formulario 1'!$G:$G,$B125,'Respuestas de formulario 1'!$D:$D,D$2))</f>
        <v>0</v>
      </c>
      <c r="E125" s="33">
        <f>IF(ISBLANK($B125),,COUNTIFS('Respuestas de formulario 1'!$G:$G,$B125,'Respuestas de formulario 1'!$D:$D,E$2))</f>
        <v>0</v>
      </c>
      <c r="F125" s="33">
        <f>IF(ISBLANK($B125),,COUNTIFS('Respuestas de formulario 1'!$G:$G,$B125,'Respuestas de formulario 1'!$D:$D,F$2))</f>
        <v>0</v>
      </c>
      <c r="G125" s="33">
        <f>IF(ISBLANK($B125),,COUNTIFS('Respuestas de formulario 1'!$G:$G,$B125,'Respuestas de formulario 1'!$D:$D,G$2))</f>
        <v>0</v>
      </c>
      <c r="H125" s="33">
        <f>IF(ISBLANK($B125),,COUNTIFS('Respuestas de formulario 1'!$G:$G,$B125,'Respuestas de formulario 1'!$D:$D,H$2))</f>
        <v>0</v>
      </c>
      <c r="I125" s="33">
        <f>IF(ISBLANK($B125),,COUNTIFS('Respuestas de formulario 1'!$G:$G,$B125,'Respuestas de formulario 1'!$D:$D,I$2))</f>
        <v>0</v>
      </c>
    </row>
    <row r="126" spans="3:9">
      <c r="C126" s="33">
        <f>IF(ISBLANK($B126),,COUNTIF('Respuestas de formulario 1'!$G:$G,$B126))</f>
        <v>0</v>
      </c>
      <c r="D126" s="33">
        <f>IF(ISBLANK($B126),,COUNTIFS('Respuestas de formulario 1'!$G:$G,$B126,'Respuestas de formulario 1'!$D:$D,D$2))</f>
        <v>0</v>
      </c>
      <c r="E126" s="33">
        <f>IF(ISBLANK($B126),,COUNTIFS('Respuestas de formulario 1'!$G:$G,$B126,'Respuestas de formulario 1'!$D:$D,E$2))</f>
        <v>0</v>
      </c>
      <c r="F126" s="33">
        <f>IF(ISBLANK($B126),,COUNTIFS('Respuestas de formulario 1'!$G:$G,$B126,'Respuestas de formulario 1'!$D:$D,F$2))</f>
        <v>0</v>
      </c>
      <c r="G126" s="33">
        <f>IF(ISBLANK($B126),,COUNTIFS('Respuestas de formulario 1'!$G:$G,$B126,'Respuestas de formulario 1'!$D:$D,G$2))</f>
        <v>0</v>
      </c>
      <c r="H126" s="33">
        <f>IF(ISBLANK($B126),,COUNTIFS('Respuestas de formulario 1'!$G:$G,$B126,'Respuestas de formulario 1'!$D:$D,H$2))</f>
        <v>0</v>
      </c>
      <c r="I126" s="33">
        <f>IF(ISBLANK($B126),,COUNTIFS('Respuestas de formulario 1'!$G:$G,$B126,'Respuestas de formulario 1'!$D:$D,I$2))</f>
        <v>0</v>
      </c>
    </row>
    <row r="127" spans="3:9">
      <c r="C127" s="33">
        <f>IF(ISBLANK($B127),,COUNTIF('Respuestas de formulario 1'!$G:$G,$B127))</f>
        <v>0</v>
      </c>
      <c r="D127" s="33">
        <f>IF(ISBLANK($B127),,COUNTIFS('Respuestas de formulario 1'!$G:$G,$B127,'Respuestas de formulario 1'!$D:$D,D$2))</f>
        <v>0</v>
      </c>
      <c r="E127" s="33">
        <f>IF(ISBLANK($B127),,COUNTIFS('Respuestas de formulario 1'!$G:$G,$B127,'Respuestas de formulario 1'!$D:$D,E$2))</f>
        <v>0</v>
      </c>
      <c r="F127" s="33">
        <f>IF(ISBLANK($B127),,COUNTIFS('Respuestas de formulario 1'!$G:$G,$B127,'Respuestas de formulario 1'!$D:$D,F$2))</f>
        <v>0</v>
      </c>
      <c r="G127" s="33">
        <f>IF(ISBLANK($B127),,COUNTIFS('Respuestas de formulario 1'!$G:$G,$B127,'Respuestas de formulario 1'!$D:$D,G$2))</f>
        <v>0</v>
      </c>
      <c r="H127" s="33">
        <f>IF(ISBLANK($B127),,COUNTIFS('Respuestas de formulario 1'!$G:$G,$B127,'Respuestas de formulario 1'!$D:$D,H$2))</f>
        <v>0</v>
      </c>
      <c r="I127" s="33">
        <f>IF(ISBLANK($B127),,COUNTIFS('Respuestas de formulario 1'!$G:$G,$B127,'Respuestas de formulario 1'!$D:$D,I$2))</f>
        <v>0</v>
      </c>
    </row>
    <row r="128" spans="3:9">
      <c r="C128" s="33">
        <f>IF(ISBLANK($B128),,COUNTIF('Respuestas de formulario 1'!$G:$G,$B128))</f>
        <v>0</v>
      </c>
      <c r="D128" s="33">
        <f>IF(ISBLANK($B128),,COUNTIFS('Respuestas de formulario 1'!$G:$G,$B128,'Respuestas de formulario 1'!$D:$D,D$2))</f>
        <v>0</v>
      </c>
      <c r="E128" s="33">
        <f>IF(ISBLANK($B128),,COUNTIFS('Respuestas de formulario 1'!$G:$G,$B128,'Respuestas de formulario 1'!$D:$D,E$2))</f>
        <v>0</v>
      </c>
      <c r="F128" s="33">
        <f>IF(ISBLANK($B128),,COUNTIFS('Respuestas de formulario 1'!$G:$G,$B128,'Respuestas de formulario 1'!$D:$D,F$2))</f>
        <v>0</v>
      </c>
      <c r="G128" s="33">
        <f>IF(ISBLANK($B128),,COUNTIFS('Respuestas de formulario 1'!$G:$G,$B128,'Respuestas de formulario 1'!$D:$D,G$2))</f>
        <v>0</v>
      </c>
      <c r="H128" s="33">
        <f>IF(ISBLANK($B128),,COUNTIFS('Respuestas de formulario 1'!$G:$G,$B128,'Respuestas de formulario 1'!$D:$D,H$2))</f>
        <v>0</v>
      </c>
      <c r="I128" s="33">
        <f>IF(ISBLANK($B128),,COUNTIFS('Respuestas de formulario 1'!$G:$G,$B128,'Respuestas de formulario 1'!$D:$D,I$2))</f>
        <v>0</v>
      </c>
    </row>
    <row r="129" spans="3:9">
      <c r="C129" s="33">
        <f>IF(ISBLANK($B129),,COUNTIF('Respuestas de formulario 1'!$G:$G,$B129))</f>
        <v>0</v>
      </c>
      <c r="D129" s="33">
        <f>IF(ISBLANK($B129),,COUNTIFS('Respuestas de formulario 1'!$G:$G,$B129,'Respuestas de formulario 1'!$D:$D,D$2))</f>
        <v>0</v>
      </c>
      <c r="E129" s="33">
        <f>IF(ISBLANK($B129),,COUNTIFS('Respuestas de formulario 1'!$G:$G,$B129,'Respuestas de formulario 1'!$D:$D,E$2))</f>
        <v>0</v>
      </c>
      <c r="F129" s="33">
        <f>IF(ISBLANK($B129),,COUNTIFS('Respuestas de formulario 1'!$G:$G,$B129,'Respuestas de formulario 1'!$D:$D,F$2))</f>
        <v>0</v>
      </c>
      <c r="G129" s="33">
        <f>IF(ISBLANK($B129),,COUNTIFS('Respuestas de formulario 1'!$G:$G,$B129,'Respuestas de formulario 1'!$D:$D,G$2))</f>
        <v>0</v>
      </c>
      <c r="H129" s="33">
        <f>IF(ISBLANK($B129),,COUNTIFS('Respuestas de formulario 1'!$G:$G,$B129,'Respuestas de formulario 1'!$D:$D,H$2))</f>
        <v>0</v>
      </c>
      <c r="I129" s="33">
        <f>IF(ISBLANK($B129),,COUNTIFS('Respuestas de formulario 1'!$G:$G,$B129,'Respuestas de formulario 1'!$D:$D,I$2))</f>
        <v>0</v>
      </c>
    </row>
    <row r="130" spans="3:9">
      <c r="C130" s="33">
        <f>IF(ISBLANK($B130),,COUNTIF('Respuestas de formulario 1'!$G:$G,$B130))</f>
        <v>0</v>
      </c>
      <c r="D130" s="33">
        <f>IF(ISBLANK($B130),,COUNTIFS('Respuestas de formulario 1'!$G:$G,$B130,'Respuestas de formulario 1'!$D:$D,D$2))</f>
        <v>0</v>
      </c>
      <c r="E130" s="33">
        <f>IF(ISBLANK($B130),,COUNTIFS('Respuestas de formulario 1'!$G:$G,$B130,'Respuestas de formulario 1'!$D:$D,E$2))</f>
        <v>0</v>
      </c>
      <c r="F130" s="33">
        <f>IF(ISBLANK($B130),,COUNTIFS('Respuestas de formulario 1'!$G:$G,$B130,'Respuestas de formulario 1'!$D:$D,F$2))</f>
        <v>0</v>
      </c>
      <c r="G130" s="33">
        <f>IF(ISBLANK($B130),,COUNTIFS('Respuestas de formulario 1'!$G:$G,$B130,'Respuestas de formulario 1'!$D:$D,G$2))</f>
        <v>0</v>
      </c>
      <c r="H130" s="33">
        <f>IF(ISBLANK($B130),,COUNTIFS('Respuestas de formulario 1'!$G:$G,$B130,'Respuestas de formulario 1'!$D:$D,H$2))</f>
        <v>0</v>
      </c>
      <c r="I130" s="33">
        <f>IF(ISBLANK($B130),,COUNTIFS('Respuestas de formulario 1'!$G:$G,$B130,'Respuestas de formulario 1'!$D:$D,I$2))</f>
        <v>0</v>
      </c>
    </row>
    <row r="131" spans="3:9">
      <c r="C131" s="33">
        <f>IF(ISBLANK($B131),,COUNTIF('Respuestas de formulario 1'!$G:$G,$B131))</f>
        <v>0</v>
      </c>
      <c r="D131" s="33">
        <f>IF(ISBLANK($B131),,COUNTIFS('Respuestas de formulario 1'!$G:$G,$B131,'Respuestas de formulario 1'!$D:$D,D$2))</f>
        <v>0</v>
      </c>
      <c r="E131" s="33">
        <f>IF(ISBLANK($B131),,COUNTIFS('Respuestas de formulario 1'!$G:$G,$B131,'Respuestas de formulario 1'!$D:$D,E$2))</f>
        <v>0</v>
      </c>
      <c r="F131" s="33">
        <f>IF(ISBLANK($B131),,COUNTIFS('Respuestas de formulario 1'!$G:$G,$B131,'Respuestas de formulario 1'!$D:$D,F$2))</f>
        <v>0</v>
      </c>
      <c r="G131" s="33">
        <f>IF(ISBLANK($B131),,COUNTIFS('Respuestas de formulario 1'!$G:$G,$B131,'Respuestas de formulario 1'!$D:$D,G$2))</f>
        <v>0</v>
      </c>
      <c r="H131" s="33">
        <f>IF(ISBLANK($B131),,COUNTIFS('Respuestas de formulario 1'!$G:$G,$B131,'Respuestas de formulario 1'!$D:$D,H$2))</f>
        <v>0</v>
      </c>
      <c r="I131" s="33">
        <f>IF(ISBLANK($B131),,COUNTIFS('Respuestas de formulario 1'!$G:$G,$B131,'Respuestas de formulario 1'!$D:$D,I$2))</f>
        <v>0</v>
      </c>
    </row>
    <row r="132" spans="3:9">
      <c r="C132" s="33">
        <f>IF(ISBLANK($B132),,COUNTIF('Respuestas de formulario 1'!$G:$G,$B132))</f>
        <v>0</v>
      </c>
      <c r="D132" s="33">
        <f>IF(ISBLANK($B132),,COUNTIFS('Respuestas de formulario 1'!$G:$G,$B132,'Respuestas de formulario 1'!$D:$D,D$2))</f>
        <v>0</v>
      </c>
      <c r="E132" s="33">
        <f>IF(ISBLANK($B132),,COUNTIFS('Respuestas de formulario 1'!$G:$G,$B132,'Respuestas de formulario 1'!$D:$D,E$2))</f>
        <v>0</v>
      </c>
      <c r="F132" s="33">
        <f>IF(ISBLANK($B132),,COUNTIFS('Respuestas de formulario 1'!$G:$G,$B132,'Respuestas de formulario 1'!$D:$D,F$2))</f>
        <v>0</v>
      </c>
      <c r="G132" s="33">
        <f>IF(ISBLANK($B132),,COUNTIFS('Respuestas de formulario 1'!$G:$G,$B132,'Respuestas de formulario 1'!$D:$D,G$2))</f>
        <v>0</v>
      </c>
      <c r="H132" s="33">
        <f>IF(ISBLANK($B132),,COUNTIFS('Respuestas de formulario 1'!$G:$G,$B132,'Respuestas de formulario 1'!$D:$D,H$2))</f>
        <v>0</v>
      </c>
      <c r="I132" s="33">
        <f>IF(ISBLANK($B132),,COUNTIFS('Respuestas de formulario 1'!$G:$G,$B132,'Respuestas de formulario 1'!$D:$D,I$2))</f>
        <v>0</v>
      </c>
    </row>
    <row r="133" spans="3:9">
      <c r="C133" s="33">
        <f>IF(ISBLANK($B133),,COUNTIF('Respuestas de formulario 1'!$G:$G,$B133))</f>
        <v>0</v>
      </c>
      <c r="D133" s="33">
        <f>IF(ISBLANK($B133),,COUNTIFS('Respuestas de formulario 1'!$G:$G,$B133,'Respuestas de formulario 1'!$D:$D,D$2))</f>
        <v>0</v>
      </c>
      <c r="E133" s="33">
        <f>IF(ISBLANK($B133),,COUNTIFS('Respuestas de formulario 1'!$G:$G,$B133,'Respuestas de formulario 1'!$D:$D,E$2))</f>
        <v>0</v>
      </c>
      <c r="F133" s="33">
        <f>IF(ISBLANK($B133),,COUNTIFS('Respuestas de formulario 1'!$G:$G,$B133,'Respuestas de formulario 1'!$D:$D,F$2))</f>
        <v>0</v>
      </c>
      <c r="G133" s="33">
        <f>IF(ISBLANK($B133),,COUNTIFS('Respuestas de formulario 1'!$G:$G,$B133,'Respuestas de formulario 1'!$D:$D,G$2))</f>
        <v>0</v>
      </c>
      <c r="H133" s="33">
        <f>IF(ISBLANK($B133),,COUNTIFS('Respuestas de formulario 1'!$G:$G,$B133,'Respuestas de formulario 1'!$D:$D,H$2))</f>
        <v>0</v>
      </c>
      <c r="I133" s="33">
        <f>IF(ISBLANK($B133),,COUNTIFS('Respuestas de formulario 1'!$G:$G,$B133,'Respuestas de formulario 1'!$D:$D,I$2))</f>
        <v>0</v>
      </c>
    </row>
    <row r="134" spans="3:9">
      <c r="C134" s="33">
        <f>IF(ISBLANK($B134),,COUNTIF('Respuestas de formulario 1'!$G:$G,$B134))</f>
        <v>0</v>
      </c>
      <c r="D134" s="33">
        <f>IF(ISBLANK($B134),,COUNTIFS('Respuestas de formulario 1'!$G:$G,$B134,'Respuestas de formulario 1'!$D:$D,D$2))</f>
        <v>0</v>
      </c>
      <c r="E134" s="33">
        <f>IF(ISBLANK($B134),,COUNTIFS('Respuestas de formulario 1'!$G:$G,$B134,'Respuestas de formulario 1'!$D:$D,E$2))</f>
        <v>0</v>
      </c>
      <c r="F134" s="33">
        <f>IF(ISBLANK($B134),,COUNTIFS('Respuestas de formulario 1'!$G:$G,$B134,'Respuestas de formulario 1'!$D:$D,F$2))</f>
        <v>0</v>
      </c>
      <c r="G134" s="33">
        <f>IF(ISBLANK($B134),,COUNTIFS('Respuestas de formulario 1'!$G:$G,$B134,'Respuestas de formulario 1'!$D:$D,G$2))</f>
        <v>0</v>
      </c>
      <c r="H134" s="33">
        <f>IF(ISBLANK($B134),,COUNTIFS('Respuestas de formulario 1'!$G:$G,$B134,'Respuestas de formulario 1'!$D:$D,H$2))</f>
        <v>0</v>
      </c>
      <c r="I134" s="33">
        <f>IF(ISBLANK($B134),,COUNTIFS('Respuestas de formulario 1'!$G:$G,$B134,'Respuestas de formulario 1'!$D:$D,I$2))</f>
        <v>0</v>
      </c>
    </row>
    <row r="135" spans="3:9">
      <c r="C135" s="33">
        <f>IF(ISBLANK($B135),,COUNTIF('Respuestas de formulario 1'!$G:$G,$B135))</f>
        <v>0</v>
      </c>
      <c r="D135" s="33">
        <f>IF(ISBLANK($B135),,COUNTIFS('Respuestas de formulario 1'!$G:$G,$B135,'Respuestas de formulario 1'!$D:$D,D$2))</f>
        <v>0</v>
      </c>
      <c r="E135" s="33">
        <f>IF(ISBLANK($B135),,COUNTIFS('Respuestas de formulario 1'!$G:$G,$B135,'Respuestas de formulario 1'!$D:$D,E$2))</f>
        <v>0</v>
      </c>
      <c r="F135" s="33">
        <f>IF(ISBLANK($B135),,COUNTIFS('Respuestas de formulario 1'!$G:$G,$B135,'Respuestas de formulario 1'!$D:$D,F$2))</f>
        <v>0</v>
      </c>
      <c r="G135" s="33">
        <f>IF(ISBLANK($B135),,COUNTIFS('Respuestas de formulario 1'!$G:$G,$B135,'Respuestas de formulario 1'!$D:$D,G$2))</f>
        <v>0</v>
      </c>
      <c r="H135" s="33">
        <f>IF(ISBLANK($B135),,COUNTIFS('Respuestas de formulario 1'!$G:$G,$B135,'Respuestas de formulario 1'!$D:$D,H$2))</f>
        <v>0</v>
      </c>
      <c r="I135" s="33">
        <f>IF(ISBLANK($B135),,COUNTIFS('Respuestas de formulario 1'!$G:$G,$B135,'Respuestas de formulario 1'!$D:$D,I$2))</f>
        <v>0</v>
      </c>
    </row>
    <row r="136" spans="3:9">
      <c r="C136" s="33">
        <f>IF(ISBLANK($B136),,COUNTIF('Respuestas de formulario 1'!$G:$G,$B136))</f>
        <v>0</v>
      </c>
      <c r="D136" s="33">
        <f>IF(ISBLANK($B136),,COUNTIFS('Respuestas de formulario 1'!$G:$G,$B136,'Respuestas de formulario 1'!$D:$D,D$2))</f>
        <v>0</v>
      </c>
      <c r="E136" s="33">
        <f>IF(ISBLANK($B136),,COUNTIFS('Respuestas de formulario 1'!$G:$G,$B136,'Respuestas de formulario 1'!$D:$D,E$2))</f>
        <v>0</v>
      </c>
      <c r="F136" s="33">
        <f>IF(ISBLANK($B136),,COUNTIFS('Respuestas de formulario 1'!$G:$G,$B136,'Respuestas de formulario 1'!$D:$D,F$2))</f>
        <v>0</v>
      </c>
      <c r="G136" s="33">
        <f>IF(ISBLANK($B136),,COUNTIFS('Respuestas de formulario 1'!$G:$G,$B136,'Respuestas de formulario 1'!$D:$D,G$2))</f>
        <v>0</v>
      </c>
      <c r="H136" s="33">
        <f>IF(ISBLANK($B136),,COUNTIFS('Respuestas de formulario 1'!$G:$G,$B136,'Respuestas de formulario 1'!$D:$D,H$2))</f>
        <v>0</v>
      </c>
      <c r="I136" s="33">
        <f>IF(ISBLANK($B136),,COUNTIFS('Respuestas de formulario 1'!$G:$G,$B136,'Respuestas de formulario 1'!$D:$D,I$2))</f>
        <v>0</v>
      </c>
    </row>
    <row r="137" spans="3:9">
      <c r="C137" s="33">
        <f>IF(ISBLANK($B137),,COUNTIF('Respuestas de formulario 1'!$G:$G,$B137))</f>
        <v>0</v>
      </c>
      <c r="D137" s="33">
        <f>IF(ISBLANK($B137),,COUNTIFS('Respuestas de formulario 1'!$G:$G,$B137,'Respuestas de formulario 1'!$D:$D,D$2))</f>
        <v>0</v>
      </c>
      <c r="E137" s="33">
        <f>IF(ISBLANK($B137),,COUNTIFS('Respuestas de formulario 1'!$G:$G,$B137,'Respuestas de formulario 1'!$D:$D,E$2))</f>
        <v>0</v>
      </c>
      <c r="F137" s="33">
        <f>IF(ISBLANK($B137),,COUNTIFS('Respuestas de formulario 1'!$G:$G,$B137,'Respuestas de formulario 1'!$D:$D,F$2))</f>
        <v>0</v>
      </c>
      <c r="G137" s="33">
        <f>IF(ISBLANK($B137),,COUNTIFS('Respuestas de formulario 1'!$G:$G,$B137,'Respuestas de formulario 1'!$D:$D,G$2))</f>
        <v>0</v>
      </c>
      <c r="H137" s="33">
        <f>IF(ISBLANK($B137),,COUNTIFS('Respuestas de formulario 1'!$G:$G,$B137,'Respuestas de formulario 1'!$D:$D,H$2))</f>
        <v>0</v>
      </c>
      <c r="I137" s="33">
        <f>IF(ISBLANK($B137),,COUNTIFS('Respuestas de formulario 1'!$G:$G,$B137,'Respuestas de formulario 1'!$D:$D,I$2))</f>
        <v>0</v>
      </c>
    </row>
    <row r="138" spans="3:9">
      <c r="C138" s="33">
        <f>IF(ISBLANK($B138),,COUNTIF('Respuestas de formulario 1'!$G:$G,$B138))</f>
        <v>0</v>
      </c>
      <c r="D138" s="33">
        <f>IF(ISBLANK($B138),,COUNTIFS('Respuestas de formulario 1'!$G:$G,$B138,'Respuestas de formulario 1'!$D:$D,D$2))</f>
        <v>0</v>
      </c>
      <c r="E138" s="33">
        <f>IF(ISBLANK($B138),,COUNTIFS('Respuestas de formulario 1'!$G:$G,$B138,'Respuestas de formulario 1'!$D:$D,E$2))</f>
        <v>0</v>
      </c>
      <c r="F138" s="33">
        <f>IF(ISBLANK($B138),,COUNTIFS('Respuestas de formulario 1'!$G:$G,$B138,'Respuestas de formulario 1'!$D:$D,F$2))</f>
        <v>0</v>
      </c>
      <c r="G138" s="33">
        <f>IF(ISBLANK($B138),,COUNTIFS('Respuestas de formulario 1'!$G:$G,$B138,'Respuestas de formulario 1'!$D:$D,G$2))</f>
        <v>0</v>
      </c>
      <c r="H138" s="33">
        <f>IF(ISBLANK($B138),,COUNTIFS('Respuestas de formulario 1'!$G:$G,$B138,'Respuestas de formulario 1'!$D:$D,H$2))</f>
        <v>0</v>
      </c>
      <c r="I138" s="33">
        <f>IF(ISBLANK($B138),,COUNTIFS('Respuestas de formulario 1'!$G:$G,$B138,'Respuestas de formulario 1'!$D:$D,I$2))</f>
        <v>0</v>
      </c>
    </row>
    <row r="139" spans="3:9">
      <c r="C139" s="33">
        <f>IF(ISBLANK($B139),,COUNTIF('Respuestas de formulario 1'!$G:$G,$B139))</f>
        <v>0</v>
      </c>
      <c r="D139" s="33">
        <f>IF(ISBLANK($B139),,COUNTIFS('Respuestas de formulario 1'!$G:$G,$B139,'Respuestas de formulario 1'!$D:$D,D$2))</f>
        <v>0</v>
      </c>
      <c r="E139" s="33">
        <f>IF(ISBLANK($B139),,COUNTIFS('Respuestas de formulario 1'!$G:$G,$B139,'Respuestas de formulario 1'!$D:$D,E$2))</f>
        <v>0</v>
      </c>
      <c r="F139" s="33">
        <f>IF(ISBLANK($B139),,COUNTIFS('Respuestas de formulario 1'!$G:$G,$B139,'Respuestas de formulario 1'!$D:$D,F$2))</f>
        <v>0</v>
      </c>
      <c r="G139" s="33">
        <f>IF(ISBLANK($B139),,COUNTIFS('Respuestas de formulario 1'!$G:$G,$B139,'Respuestas de formulario 1'!$D:$D,G$2))</f>
        <v>0</v>
      </c>
      <c r="H139" s="33">
        <f>IF(ISBLANK($B139),,COUNTIFS('Respuestas de formulario 1'!$G:$G,$B139,'Respuestas de formulario 1'!$D:$D,H$2))</f>
        <v>0</v>
      </c>
      <c r="I139" s="33">
        <f>IF(ISBLANK($B139),,COUNTIFS('Respuestas de formulario 1'!$G:$G,$B139,'Respuestas de formulario 1'!$D:$D,I$2))</f>
        <v>0</v>
      </c>
    </row>
    <row r="140" spans="3:9">
      <c r="C140" s="33">
        <f>IF(ISBLANK($B140),,COUNTIF('Respuestas de formulario 1'!$G:$G,$B140))</f>
        <v>0</v>
      </c>
      <c r="D140" s="33">
        <f>IF(ISBLANK($B140),,COUNTIFS('Respuestas de formulario 1'!$G:$G,$B140,'Respuestas de formulario 1'!$D:$D,D$2))</f>
        <v>0</v>
      </c>
      <c r="E140" s="33">
        <f>IF(ISBLANK($B140),,COUNTIFS('Respuestas de formulario 1'!$G:$G,$B140,'Respuestas de formulario 1'!$D:$D,E$2))</f>
        <v>0</v>
      </c>
      <c r="F140" s="33">
        <f>IF(ISBLANK($B140),,COUNTIFS('Respuestas de formulario 1'!$G:$G,$B140,'Respuestas de formulario 1'!$D:$D,F$2))</f>
        <v>0</v>
      </c>
      <c r="G140" s="33">
        <f>IF(ISBLANK($B140),,COUNTIFS('Respuestas de formulario 1'!$G:$G,$B140,'Respuestas de formulario 1'!$D:$D,G$2))</f>
        <v>0</v>
      </c>
      <c r="H140" s="33">
        <f>IF(ISBLANK($B140),,COUNTIFS('Respuestas de formulario 1'!$G:$G,$B140,'Respuestas de formulario 1'!$D:$D,H$2))</f>
        <v>0</v>
      </c>
      <c r="I140" s="33">
        <f>IF(ISBLANK($B140),,COUNTIFS('Respuestas de formulario 1'!$G:$G,$B140,'Respuestas de formulario 1'!$D:$D,I$2))</f>
        <v>0</v>
      </c>
    </row>
    <row r="141" spans="3:9">
      <c r="C141" s="33">
        <f>IF(ISBLANK($B141),,COUNTIF('Respuestas de formulario 1'!$G:$G,$B141))</f>
        <v>0</v>
      </c>
      <c r="D141" s="33">
        <f>IF(ISBLANK($B141),,COUNTIFS('Respuestas de formulario 1'!$G:$G,$B141,'Respuestas de formulario 1'!$D:$D,D$2))</f>
        <v>0</v>
      </c>
      <c r="E141" s="33">
        <f>IF(ISBLANK($B141),,COUNTIFS('Respuestas de formulario 1'!$G:$G,$B141,'Respuestas de formulario 1'!$D:$D,E$2))</f>
        <v>0</v>
      </c>
      <c r="F141" s="33">
        <f>IF(ISBLANK($B141),,COUNTIFS('Respuestas de formulario 1'!$G:$G,$B141,'Respuestas de formulario 1'!$D:$D,F$2))</f>
        <v>0</v>
      </c>
      <c r="G141" s="33">
        <f>IF(ISBLANK($B141),,COUNTIFS('Respuestas de formulario 1'!$G:$G,$B141,'Respuestas de formulario 1'!$D:$D,G$2))</f>
        <v>0</v>
      </c>
      <c r="H141" s="33">
        <f>IF(ISBLANK($B141),,COUNTIFS('Respuestas de formulario 1'!$G:$G,$B141,'Respuestas de formulario 1'!$D:$D,H$2))</f>
        <v>0</v>
      </c>
      <c r="I141" s="33">
        <f>IF(ISBLANK($B141),,COUNTIFS('Respuestas de formulario 1'!$G:$G,$B141,'Respuestas de formulario 1'!$D:$D,I$2))</f>
        <v>0</v>
      </c>
    </row>
    <row r="142" spans="3:9">
      <c r="C142" s="33">
        <f>IF(ISBLANK($B142),,COUNTIF('Respuestas de formulario 1'!$G:$G,$B142))</f>
        <v>0</v>
      </c>
      <c r="D142" s="33">
        <f>IF(ISBLANK($B142),,COUNTIFS('Respuestas de formulario 1'!$G:$G,$B142,'Respuestas de formulario 1'!$D:$D,D$2))</f>
        <v>0</v>
      </c>
      <c r="E142" s="33">
        <f>IF(ISBLANK($B142),,COUNTIFS('Respuestas de formulario 1'!$G:$G,$B142,'Respuestas de formulario 1'!$D:$D,E$2))</f>
        <v>0</v>
      </c>
      <c r="F142" s="33">
        <f>IF(ISBLANK($B142),,COUNTIFS('Respuestas de formulario 1'!$G:$G,$B142,'Respuestas de formulario 1'!$D:$D,F$2))</f>
        <v>0</v>
      </c>
      <c r="G142" s="33">
        <f>IF(ISBLANK($B142),,COUNTIFS('Respuestas de formulario 1'!$G:$G,$B142,'Respuestas de formulario 1'!$D:$D,G$2))</f>
        <v>0</v>
      </c>
      <c r="H142" s="33">
        <f>IF(ISBLANK($B142),,COUNTIFS('Respuestas de formulario 1'!$G:$G,$B142,'Respuestas de formulario 1'!$D:$D,H$2))</f>
        <v>0</v>
      </c>
      <c r="I142" s="33">
        <f>IF(ISBLANK($B142),,COUNTIFS('Respuestas de formulario 1'!$G:$G,$B142,'Respuestas de formulario 1'!$D:$D,I$2))</f>
        <v>0</v>
      </c>
    </row>
    <row r="143" spans="3:9">
      <c r="C143" s="33">
        <f>IF(ISBLANK($B143),,COUNTIF('Respuestas de formulario 1'!$G:$G,$B143))</f>
        <v>0</v>
      </c>
      <c r="D143" s="33">
        <f>IF(ISBLANK($B143),,COUNTIFS('Respuestas de formulario 1'!$G:$G,$B143,'Respuestas de formulario 1'!$D:$D,D$2))</f>
        <v>0</v>
      </c>
      <c r="E143" s="33">
        <f>IF(ISBLANK($B143),,COUNTIFS('Respuestas de formulario 1'!$G:$G,$B143,'Respuestas de formulario 1'!$D:$D,E$2))</f>
        <v>0</v>
      </c>
      <c r="F143" s="33">
        <f>IF(ISBLANK($B143),,COUNTIFS('Respuestas de formulario 1'!$G:$G,$B143,'Respuestas de formulario 1'!$D:$D,F$2))</f>
        <v>0</v>
      </c>
      <c r="G143" s="33">
        <f>IF(ISBLANK($B143),,COUNTIFS('Respuestas de formulario 1'!$G:$G,$B143,'Respuestas de formulario 1'!$D:$D,G$2))</f>
        <v>0</v>
      </c>
      <c r="H143" s="33">
        <f>IF(ISBLANK($B143),,COUNTIFS('Respuestas de formulario 1'!$G:$G,$B143,'Respuestas de formulario 1'!$D:$D,H$2))</f>
        <v>0</v>
      </c>
      <c r="I143" s="33">
        <f>IF(ISBLANK($B143),,COUNTIFS('Respuestas de formulario 1'!$G:$G,$B143,'Respuestas de formulario 1'!$D:$D,I$2))</f>
        <v>0</v>
      </c>
    </row>
    <row r="144" spans="3:9">
      <c r="C144" s="33">
        <f>IF(ISBLANK($B144),,COUNTIF('Respuestas de formulario 1'!$G:$G,$B144))</f>
        <v>0</v>
      </c>
      <c r="D144" s="33">
        <f>IF(ISBLANK($B144),,COUNTIFS('Respuestas de formulario 1'!$G:$G,$B144,'Respuestas de formulario 1'!$D:$D,D$2))</f>
        <v>0</v>
      </c>
      <c r="E144" s="33">
        <f>IF(ISBLANK($B144),,COUNTIFS('Respuestas de formulario 1'!$G:$G,$B144,'Respuestas de formulario 1'!$D:$D,E$2))</f>
        <v>0</v>
      </c>
      <c r="F144" s="33">
        <f>IF(ISBLANK($B144),,COUNTIFS('Respuestas de formulario 1'!$G:$G,$B144,'Respuestas de formulario 1'!$D:$D,F$2))</f>
        <v>0</v>
      </c>
      <c r="G144" s="33">
        <f>IF(ISBLANK($B144),,COUNTIFS('Respuestas de formulario 1'!$G:$G,$B144,'Respuestas de formulario 1'!$D:$D,G$2))</f>
        <v>0</v>
      </c>
      <c r="H144" s="33">
        <f>IF(ISBLANK($B144),,COUNTIFS('Respuestas de formulario 1'!$G:$G,$B144,'Respuestas de formulario 1'!$D:$D,H$2))</f>
        <v>0</v>
      </c>
      <c r="I144" s="33">
        <f>IF(ISBLANK($B144),,COUNTIFS('Respuestas de formulario 1'!$G:$G,$B144,'Respuestas de formulario 1'!$D:$D,I$2))</f>
        <v>0</v>
      </c>
    </row>
    <row r="145" spans="3:9">
      <c r="C145" s="33">
        <f>IF(ISBLANK($B145),,COUNTIF('Respuestas de formulario 1'!$G:$G,$B145))</f>
        <v>0</v>
      </c>
      <c r="D145" s="33">
        <f>IF(ISBLANK($B145),,COUNTIFS('Respuestas de formulario 1'!$G:$G,$B145,'Respuestas de formulario 1'!$D:$D,D$2))</f>
        <v>0</v>
      </c>
      <c r="E145" s="33">
        <f>IF(ISBLANK($B145),,COUNTIFS('Respuestas de formulario 1'!$G:$G,$B145,'Respuestas de formulario 1'!$D:$D,E$2))</f>
        <v>0</v>
      </c>
      <c r="F145" s="33">
        <f>IF(ISBLANK($B145),,COUNTIFS('Respuestas de formulario 1'!$G:$G,$B145,'Respuestas de formulario 1'!$D:$D,F$2))</f>
        <v>0</v>
      </c>
      <c r="G145" s="33">
        <f>IF(ISBLANK($B145),,COUNTIFS('Respuestas de formulario 1'!$G:$G,$B145,'Respuestas de formulario 1'!$D:$D,G$2))</f>
        <v>0</v>
      </c>
      <c r="H145" s="33">
        <f>IF(ISBLANK($B145),,COUNTIFS('Respuestas de formulario 1'!$G:$G,$B145,'Respuestas de formulario 1'!$D:$D,H$2))</f>
        <v>0</v>
      </c>
      <c r="I145" s="33">
        <f>IF(ISBLANK($B145),,COUNTIFS('Respuestas de formulario 1'!$G:$G,$B145,'Respuestas de formulario 1'!$D:$D,I$2))</f>
        <v>0</v>
      </c>
    </row>
    <row r="146" spans="3:9">
      <c r="C146" s="33">
        <f>IF(ISBLANK($B146),,COUNTIF('Respuestas de formulario 1'!$G:$G,$B146))</f>
        <v>0</v>
      </c>
      <c r="D146" s="33">
        <f>IF(ISBLANK($B146),,COUNTIFS('Respuestas de formulario 1'!$G:$G,$B146,'Respuestas de formulario 1'!$D:$D,D$2))</f>
        <v>0</v>
      </c>
      <c r="E146" s="33">
        <f>IF(ISBLANK($B146),,COUNTIFS('Respuestas de formulario 1'!$G:$G,$B146,'Respuestas de formulario 1'!$D:$D,E$2))</f>
        <v>0</v>
      </c>
      <c r="F146" s="33">
        <f>IF(ISBLANK($B146),,COUNTIFS('Respuestas de formulario 1'!$G:$G,$B146,'Respuestas de formulario 1'!$D:$D,F$2))</f>
        <v>0</v>
      </c>
      <c r="G146" s="33">
        <f>IF(ISBLANK($B146),,COUNTIFS('Respuestas de formulario 1'!$G:$G,$B146,'Respuestas de formulario 1'!$D:$D,G$2))</f>
        <v>0</v>
      </c>
      <c r="H146" s="33">
        <f>IF(ISBLANK($B146),,COUNTIFS('Respuestas de formulario 1'!$G:$G,$B146,'Respuestas de formulario 1'!$D:$D,H$2))</f>
        <v>0</v>
      </c>
      <c r="I146" s="33">
        <f>IF(ISBLANK($B146),,COUNTIFS('Respuestas de formulario 1'!$G:$G,$B146,'Respuestas de formulario 1'!$D:$D,I$2))</f>
        <v>0</v>
      </c>
    </row>
    <row r="147" spans="3:9">
      <c r="C147" s="33">
        <f>IF(ISBLANK($B147),,COUNTIF('Respuestas de formulario 1'!$G:$G,$B147))</f>
        <v>0</v>
      </c>
      <c r="D147" s="33">
        <f>IF(ISBLANK($B147),,COUNTIFS('Respuestas de formulario 1'!$G:$G,$B147,'Respuestas de formulario 1'!$D:$D,D$2))</f>
        <v>0</v>
      </c>
      <c r="E147" s="33">
        <f>IF(ISBLANK($B147),,COUNTIFS('Respuestas de formulario 1'!$G:$G,$B147,'Respuestas de formulario 1'!$D:$D,E$2))</f>
        <v>0</v>
      </c>
      <c r="F147" s="33">
        <f>IF(ISBLANK($B147),,COUNTIFS('Respuestas de formulario 1'!$G:$G,$B147,'Respuestas de formulario 1'!$D:$D,F$2))</f>
        <v>0</v>
      </c>
      <c r="G147" s="33">
        <f>IF(ISBLANK($B147),,COUNTIFS('Respuestas de formulario 1'!$G:$G,$B147,'Respuestas de formulario 1'!$D:$D,G$2))</f>
        <v>0</v>
      </c>
      <c r="H147" s="33">
        <f>IF(ISBLANK($B147),,COUNTIFS('Respuestas de formulario 1'!$G:$G,$B147,'Respuestas de formulario 1'!$D:$D,H$2))</f>
        <v>0</v>
      </c>
      <c r="I147" s="33">
        <f>IF(ISBLANK($B147),,COUNTIFS('Respuestas de formulario 1'!$G:$G,$B147,'Respuestas de formulario 1'!$D:$D,I$2))</f>
        <v>0</v>
      </c>
    </row>
    <row r="148" spans="3:9">
      <c r="C148" s="33">
        <f>IF(ISBLANK($B148),,COUNTIF('Respuestas de formulario 1'!$G:$G,$B148))</f>
        <v>0</v>
      </c>
      <c r="D148" s="33">
        <f>IF(ISBLANK($B148),,COUNTIFS('Respuestas de formulario 1'!$G:$G,$B148,'Respuestas de formulario 1'!$D:$D,D$2))</f>
        <v>0</v>
      </c>
      <c r="E148" s="33">
        <f>IF(ISBLANK($B148),,COUNTIFS('Respuestas de formulario 1'!$G:$G,$B148,'Respuestas de formulario 1'!$D:$D,E$2))</f>
        <v>0</v>
      </c>
      <c r="F148" s="33">
        <f>IF(ISBLANK($B148),,COUNTIFS('Respuestas de formulario 1'!$G:$G,$B148,'Respuestas de formulario 1'!$D:$D,F$2))</f>
        <v>0</v>
      </c>
      <c r="G148" s="33">
        <f>IF(ISBLANK($B148),,COUNTIFS('Respuestas de formulario 1'!$G:$G,$B148,'Respuestas de formulario 1'!$D:$D,G$2))</f>
        <v>0</v>
      </c>
      <c r="H148" s="33">
        <f>IF(ISBLANK($B148),,COUNTIFS('Respuestas de formulario 1'!$G:$G,$B148,'Respuestas de formulario 1'!$D:$D,H$2))</f>
        <v>0</v>
      </c>
      <c r="I148" s="33">
        <f>IF(ISBLANK($B148),,COUNTIFS('Respuestas de formulario 1'!$G:$G,$B148,'Respuestas de formulario 1'!$D:$D,I$2))</f>
        <v>0</v>
      </c>
    </row>
    <row r="149" spans="3:9">
      <c r="C149" s="33">
        <f>IF(ISBLANK($B149),,COUNTIF('Respuestas de formulario 1'!$G:$G,$B149))</f>
        <v>0</v>
      </c>
      <c r="D149" s="33">
        <f>IF(ISBLANK($B149),,COUNTIFS('Respuestas de formulario 1'!$G:$G,$B149,'Respuestas de formulario 1'!$D:$D,D$2))</f>
        <v>0</v>
      </c>
      <c r="E149" s="33">
        <f>IF(ISBLANK($B149),,COUNTIFS('Respuestas de formulario 1'!$G:$G,$B149,'Respuestas de formulario 1'!$D:$D,E$2))</f>
        <v>0</v>
      </c>
      <c r="F149" s="33">
        <f>IF(ISBLANK($B149),,COUNTIFS('Respuestas de formulario 1'!$G:$G,$B149,'Respuestas de formulario 1'!$D:$D,F$2))</f>
        <v>0</v>
      </c>
      <c r="G149" s="33">
        <f>IF(ISBLANK($B149),,COUNTIFS('Respuestas de formulario 1'!$G:$G,$B149,'Respuestas de formulario 1'!$D:$D,G$2))</f>
        <v>0</v>
      </c>
      <c r="H149" s="33">
        <f>IF(ISBLANK($B149),,COUNTIFS('Respuestas de formulario 1'!$G:$G,$B149,'Respuestas de formulario 1'!$D:$D,H$2))</f>
        <v>0</v>
      </c>
      <c r="I149" s="33">
        <f>IF(ISBLANK($B149),,COUNTIFS('Respuestas de formulario 1'!$G:$G,$B149,'Respuestas de formulario 1'!$D:$D,I$2))</f>
        <v>0</v>
      </c>
    </row>
    <row r="150" spans="3:9">
      <c r="C150" s="33">
        <f>IF(ISBLANK($B150),,COUNTIF('Respuestas de formulario 1'!$G:$G,$B150))</f>
        <v>0</v>
      </c>
      <c r="D150" s="33">
        <f>IF(ISBLANK($B150),,COUNTIFS('Respuestas de formulario 1'!$G:$G,$B150,'Respuestas de formulario 1'!$D:$D,D$2))</f>
        <v>0</v>
      </c>
      <c r="E150" s="33">
        <f>IF(ISBLANK($B150),,COUNTIFS('Respuestas de formulario 1'!$G:$G,$B150,'Respuestas de formulario 1'!$D:$D,E$2))</f>
        <v>0</v>
      </c>
      <c r="F150" s="33">
        <f>IF(ISBLANK($B150),,COUNTIFS('Respuestas de formulario 1'!$G:$G,$B150,'Respuestas de formulario 1'!$D:$D,F$2))</f>
        <v>0</v>
      </c>
      <c r="G150" s="33">
        <f>IF(ISBLANK($B150),,COUNTIFS('Respuestas de formulario 1'!$G:$G,$B150,'Respuestas de formulario 1'!$D:$D,G$2))</f>
        <v>0</v>
      </c>
      <c r="H150" s="33">
        <f>IF(ISBLANK($B150),,COUNTIFS('Respuestas de formulario 1'!$G:$G,$B150,'Respuestas de formulario 1'!$D:$D,H$2))</f>
        <v>0</v>
      </c>
      <c r="I150" s="33">
        <f>IF(ISBLANK($B150),,COUNTIFS('Respuestas de formulario 1'!$G:$G,$B150,'Respuestas de formulario 1'!$D:$D,I$2))</f>
        <v>0</v>
      </c>
    </row>
    <row r="151" spans="3:9">
      <c r="C151" s="33">
        <f>IF(ISBLANK($B151),,COUNTIF('Respuestas de formulario 1'!$G:$G,$B151))</f>
        <v>0</v>
      </c>
      <c r="D151" s="33">
        <f>IF(ISBLANK($B151),,COUNTIFS('Respuestas de formulario 1'!$G:$G,$B151,'Respuestas de formulario 1'!$D:$D,D$2))</f>
        <v>0</v>
      </c>
      <c r="E151" s="33">
        <f>IF(ISBLANK($B151),,COUNTIFS('Respuestas de formulario 1'!$G:$G,$B151,'Respuestas de formulario 1'!$D:$D,E$2))</f>
        <v>0</v>
      </c>
      <c r="F151" s="33">
        <f>IF(ISBLANK($B151),,COUNTIFS('Respuestas de formulario 1'!$G:$G,$B151,'Respuestas de formulario 1'!$D:$D,F$2))</f>
        <v>0</v>
      </c>
      <c r="G151" s="33">
        <f>IF(ISBLANK($B151),,COUNTIFS('Respuestas de formulario 1'!$G:$G,$B151,'Respuestas de formulario 1'!$D:$D,G$2))</f>
        <v>0</v>
      </c>
      <c r="H151" s="33">
        <f>IF(ISBLANK($B151),,COUNTIFS('Respuestas de formulario 1'!$G:$G,$B151,'Respuestas de formulario 1'!$D:$D,H$2))</f>
        <v>0</v>
      </c>
      <c r="I151" s="33">
        <f>IF(ISBLANK($B151),,COUNTIFS('Respuestas de formulario 1'!$G:$G,$B151,'Respuestas de formulario 1'!$D:$D,I$2))</f>
        <v>0</v>
      </c>
    </row>
    <row r="152" spans="3:9">
      <c r="C152" s="33">
        <f>IF(ISBLANK($B152),,COUNTIF('Respuestas de formulario 1'!$G:$G,$B152))</f>
        <v>0</v>
      </c>
      <c r="D152" s="33">
        <f>IF(ISBLANK($B152),,COUNTIFS('Respuestas de formulario 1'!$G:$G,$B152,'Respuestas de formulario 1'!$D:$D,D$2))</f>
        <v>0</v>
      </c>
      <c r="E152" s="33">
        <f>IF(ISBLANK($B152),,COUNTIFS('Respuestas de formulario 1'!$G:$G,$B152,'Respuestas de formulario 1'!$D:$D,E$2))</f>
        <v>0</v>
      </c>
      <c r="F152" s="33">
        <f>IF(ISBLANK($B152),,COUNTIFS('Respuestas de formulario 1'!$G:$G,$B152,'Respuestas de formulario 1'!$D:$D,F$2))</f>
        <v>0</v>
      </c>
      <c r="G152" s="33">
        <f>IF(ISBLANK($B152),,COUNTIFS('Respuestas de formulario 1'!$G:$G,$B152,'Respuestas de formulario 1'!$D:$D,G$2))</f>
        <v>0</v>
      </c>
      <c r="H152" s="33">
        <f>IF(ISBLANK($B152),,COUNTIFS('Respuestas de formulario 1'!$G:$G,$B152,'Respuestas de formulario 1'!$D:$D,H$2))</f>
        <v>0</v>
      </c>
      <c r="I152" s="33">
        <f>IF(ISBLANK($B152),,COUNTIFS('Respuestas de formulario 1'!$G:$G,$B152,'Respuestas de formulario 1'!$D:$D,I$2))</f>
        <v>0</v>
      </c>
    </row>
    <row r="153" spans="3:9">
      <c r="C153" s="33">
        <f>IF(ISBLANK($B153),,COUNTIF('Respuestas de formulario 1'!$G:$G,$B153))</f>
        <v>0</v>
      </c>
      <c r="D153" s="33">
        <f>IF(ISBLANK($B153),,COUNTIFS('Respuestas de formulario 1'!$G:$G,$B153,'Respuestas de formulario 1'!$D:$D,D$2))</f>
        <v>0</v>
      </c>
      <c r="E153" s="33">
        <f>IF(ISBLANK($B153),,COUNTIFS('Respuestas de formulario 1'!$G:$G,$B153,'Respuestas de formulario 1'!$D:$D,E$2))</f>
        <v>0</v>
      </c>
      <c r="F153" s="33">
        <f>IF(ISBLANK($B153),,COUNTIFS('Respuestas de formulario 1'!$G:$G,$B153,'Respuestas de formulario 1'!$D:$D,F$2))</f>
        <v>0</v>
      </c>
      <c r="G153" s="33">
        <f>IF(ISBLANK($B153),,COUNTIFS('Respuestas de formulario 1'!$G:$G,$B153,'Respuestas de formulario 1'!$D:$D,G$2))</f>
        <v>0</v>
      </c>
      <c r="H153" s="33">
        <f>IF(ISBLANK($B153),,COUNTIFS('Respuestas de formulario 1'!$G:$G,$B153,'Respuestas de formulario 1'!$D:$D,H$2))</f>
        <v>0</v>
      </c>
      <c r="I153" s="33">
        <f>IF(ISBLANK($B153),,COUNTIFS('Respuestas de formulario 1'!$G:$G,$B153,'Respuestas de formulario 1'!$D:$D,I$2))</f>
        <v>0</v>
      </c>
    </row>
    <row r="154" spans="3:9">
      <c r="C154" s="33">
        <f>IF(ISBLANK($B154),,COUNTIF('Respuestas de formulario 1'!$G:$G,$B154))</f>
        <v>0</v>
      </c>
      <c r="D154" s="33">
        <f>IF(ISBLANK($B154),,COUNTIFS('Respuestas de formulario 1'!$G:$G,$B154,'Respuestas de formulario 1'!$D:$D,D$2))</f>
        <v>0</v>
      </c>
      <c r="E154" s="33">
        <f>IF(ISBLANK($B154),,COUNTIFS('Respuestas de formulario 1'!$G:$G,$B154,'Respuestas de formulario 1'!$D:$D,E$2))</f>
        <v>0</v>
      </c>
      <c r="F154" s="33">
        <f>IF(ISBLANK($B154),,COUNTIFS('Respuestas de formulario 1'!$G:$G,$B154,'Respuestas de formulario 1'!$D:$D,F$2))</f>
        <v>0</v>
      </c>
      <c r="G154" s="33">
        <f>IF(ISBLANK($B154),,COUNTIFS('Respuestas de formulario 1'!$G:$G,$B154,'Respuestas de formulario 1'!$D:$D,G$2))</f>
        <v>0</v>
      </c>
      <c r="H154" s="33">
        <f>IF(ISBLANK($B154),,COUNTIFS('Respuestas de formulario 1'!$G:$G,$B154,'Respuestas de formulario 1'!$D:$D,H$2))</f>
        <v>0</v>
      </c>
      <c r="I154" s="33">
        <f>IF(ISBLANK($B154),,COUNTIFS('Respuestas de formulario 1'!$G:$G,$B154,'Respuestas de formulario 1'!$D:$D,I$2))</f>
        <v>0</v>
      </c>
    </row>
    <row r="155" spans="3:9">
      <c r="C155" s="33">
        <f>IF(ISBLANK($B155),,COUNTIF('Respuestas de formulario 1'!$G:$G,$B155))</f>
        <v>0</v>
      </c>
      <c r="D155" s="33">
        <f>IF(ISBLANK($B155),,COUNTIFS('Respuestas de formulario 1'!$G:$G,$B155,'Respuestas de formulario 1'!$D:$D,D$2))</f>
        <v>0</v>
      </c>
      <c r="E155" s="33">
        <f>IF(ISBLANK($B155),,COUNTIFS('Respuestas de formulario 1'!$G:$G,$B155,'Respuestas de formulario 1'!$D:$D,E$2))</f>
        <v>0</v>
      </c>
      <c r="F155" s="33">
        <f>IF(ISBLANK($B155),,COUNTIFS('Respuestas de formulario 1'!$G:$G,$B155,'Respuestas de formulario 1'!$D:$D,F$2))</f>
        <v>0</v>
      </c>
      <c r="G155" s="33">
        <f>IF(ISBLANK($B155),,COUNTIFS('Respuestas de formulario 1'!$G:$G,$B155,'Respuestas de formulario 1'!$D:$D,G$2))</f>
        <v>0</v>
      </c>
      <c r="H155" s="33">
        <f>IF(ISBLANK($B155),,COUNTIFS('Respuestas de formulario 1'!$G:$G,$B155,'Respuestas de formulario 1'!$D:$D,H$2))</f>
        <v>0</v>
      </c>
      <c r="I155" s="33">
        <f>IF(ISBLANK($B155),,COUNTIFS('Respuestas de formulario 1'!$G:$G,$B155,'Respuestas de formulario 1'!$D:$D,I$2))</f>
        <v>0</v>
      </c>
    </row>
    <row r="156" spans="3:9">
      <c r="C156" s="33">
        <f>IF(ISBLANK($B156),,COUNTIF('Respuestas de formulario 1'!$G:$G,$B156))</f>
        <v>0</v>
      </c>
      <c r="D156" s="33">
        <f>IF(ISBLANK($B156),,COUNTIFS('Respuestas de formulario 1'!$G:$G,$B156,'Respuestas de formulario 1'!$D:$D,D$2))</f>
        <v>0</v>
      </c>
      <c r="E156" s="33">
        <f>IF(ISBLANK($B156),,COUNTIFS('Respuestas de formulario 1'!$G:$G,$B156,'Respuestas de formulario 1'!$D:$D,E$2))</f>
        <v>0</v>
      </c>
      <c r="F156" s="33">
        <f>IF(ISBLANK($B156),,COUNTIFS('Respuestas de formulario 1'!$G:$G,$B156,'Respuestas de formulario 1'!$D:$D,F$2))</f>
        <v>0</v>
      </c>
      <c r="G156" s="33">
        <f>IF(ISBLANK($B156),,COUNTIFS('Respuestas de formulario 1'!$G:$G,$B156,'Respuestas de formulario 1'!$D:$D,G$2))</f>
        <v>0</v>
      </c>
      <c r="H156" s="33">
        <f>IF(ISBLANK($B156),,COUNTIFS('Respuestas de formulario 1'!$G:$G,$B156,'Respuestas de formulario 1'!$D:$D,H$2))</f>
        <v>0</v>
      </c>
      <c r="I156" s="33">
        <f>IF(ISBLANK($B156),,COUNTIFS('Respuestas de formulario 1'!$G:$G,$B156,'Respuestas de formulario 1'!$D:$D,I$2))</f>
        <v>0</v>
      </c>
    </row>
    <row r="157" spans="3:9">
      <c r="C157" s="33">
        <f>IF(ISBLANK($B157),,COUNTIF('Respuestas de formulario 1'!$G:$G,$B157))</f>
        <v>0</v>
      </c>
      <c r="D157" s="33">
        <f>IF(ISBLANK($B157),,COUNTIFS('Respuestas de formulario 1'!$G:$G,$B157,'Respuestas de formulario 1'!$D:$D,D$2))</f>
        <v>0</v>
      </c>
      <c r="E157" s="33">
        <f>IF(ISBLANK($B157),,COUNTIFS('Respuestas de formulario 1'!$G:$G,$B157,'Respuestas de formulario 1'!$D:$D,E$2))</f>
        <v>0</v>
      </c>
      <c r="F157" s="33">
        <f>IF(ISBLANK($B157),,COUNTIFS('Respuestas de formulario 1'!$G:$G,$B157,'Respuestas de formulario 1'!$D:$D,F$2))</f>
        <v>0</v>
      </c>
      <c r="G157" s="33">
        <f>IF(ISBLANK($B157),,COUNTIFS('Respuestas de formulario 1'!$G:$G,$B157,'Respuestas de formulario 1'!$D:$D,G$2))</f>
        <v>0</v>
      </c>
      <c r="H157" s="33">
        <f>IF(ISBLANK($B157),,COUNTIFS('Respuestas de formulario 1'!$G:$G,$B157,'Respuestas de formulario 1'!$D:$D,H$2))</f>
        <v>0</v>
      </c>
      <c r="I157" s="33">
        <f>IF(ISBLANK($B157),,COUNTIFS('Respuestas de formulario 1'!$G:$G,$B157,'Respuestas de formulario 1'!$D:$D,I$2))</f>
        <v>0</v>
      </c>
    </row>
    <row r="158" spans="3:9">
      <c r="C158" s="33">
        <f>IF(ISBLANK($B158),,COUNTIF('Respuestas de formulario 1'!$G:$G,$B158))</f>
        <v>0</v>
      </c>
      <c r="D158" s="33">
        <f>IF(ISBLANK($B158),,COUNTIFS('Respuestas de formulario 1'!$G:$G,$B158,'Respuestas de formulario 1'!$D:$D,D$2))</f>
        <v>0</v>
      </c>
      <c r="E158" s="33">
        <f>IF(ISBLANK($B158),,COUNTIFS('Respuestas de formulario 1'!$G:$G,$B158,'Respuestas de formulario 1'!$D:$D,E$2))</f>
        <v>0</v>
      </c>
      <c r="F158" s="33">
        <f>IF(ISBLANK($B158),,COUNTIFS('Respuestas de formulario 1'!$G:$G,$B158,'Respuestas de formulario 1'!$D:$D,F$2))</f>
        <v>0</v>
      </c>
      <c r="G158" s="33">
        <f>IF(ISBLANK($B158),,COUNTIFS('Respuestas de formulario 1'!$G:$G,$B158,'Respuestas de formulario 1'!$D:$D,G$2))</f>
        <v>0</v>
      </c>
      <c r="H158" s="33">
        <f>IF(ISBLANK($B158),,COUNTIFS('Respuestas de formulario 1'!$G:$G,$B158,'Respuestas de formulario 1'!$D:$D,H$2))</f>
        <v>0</v>
      </c>
      <c r="I158" s="33">
        <f>IF(ISBLANK($B158),,COUNTIFS('Respuestas de formulario 1'!$G:$G,$B158,'Respuestas de formulario 1'!$D:$D,I$2))</f>
        <v>0</v>
      </c>
    </row>
    <row r="159" spans="3:9">
      <c r="C159" s="33">
        <f>IF(ISBLANK($B159),,COUNTIF('Respuestas de formulario 1'!$G:$G,$B159))</f>
        <v>0</v>
      </c>
      <c r="D159" s="33">
        <f>IF(ISBLANK($B159),,COUNTIFS('Respuestas de formulario 1'!$G:$G,$B159,'Respuestas de formulario 1'!$D:$D,D$2))</f>
        <v>0</v>
      </c>
      <c r="E159" s="33">
        <f>IF(ISBLANK($B159),,COUNTIFS('Respuestas de formulario 1'!$G:$G,$B159,'Respuestas de formulario 1'!$D:$D,E$2))</f>
        <v>0</v>
      </c>
      <c r="F159" s="33">
        <f>IF(ISBLANK($B159),,COUNTIFS('Respuestas de formulario 1'!$G:$G,$B159,'Respuestas de formulario 1'!$D:$D,F$2))</f>
        <v>0</v>
      </c>
      <c r="G159" s="33">
        <f>IF(ISBLANK($B159),,COUNTIFS('Respuestas de formulario 1'!$G:$G,$B159,'Respuestas de formulario 1'!$D:$D,G$2))</f>
        <v>0</v>
      </c>
      <c r="H159" s="33">
        <f>IF(ISBLANK($B159),,COUNTIFS('Respuestas de formulario 1'!$G:$G,$B159,'Respuestas de formulario 1'!$D:$D,H$2))</f>
        <v>0</v>
      </c>
      <c r="I159" s="33">
        <f>IF(ISBLANK($B159),,COUNTIFS('Respuestas de formulario 1'!$G:$G,$B159,'Respuestas de formulario 1'!$D:$D,I$2))</f>
        <v>0</v>
      </c>
    </row>
    <row r="160" spans="3:9">
      <c r="C160" s="33">
        <f>IF(ISBLANK($B160),,COUNTIF('Respuestas de formulario 1'!$G:$G,$B160))</f>
        <v>0</v>
      </c>
      <c r="D160" s="33">
        <f>IF(ISBLANK($B160),,COUNTIFS('Respuestas de formulario 1'!$G:$G,$B160,'Respuestas de formulario 1'!$D:$D,D$2))</f>
        <v>0</v>
      </c>
      <c r="E160" s="33">
        <f>IF(ISBLANK($B160),,COUNTIFS('Respuestas de formulario 1'!$G:$G,$B160,'Respuestas de formulario 1'!$D:$D,E$2))</f>
        <v>0</v>
      </c>
      <c r="F160" s="33">
        <f>IF(ISBLANK($B160),,COUNTIFS('Respuestas de formulario 1'!$G:$G,$B160,'Respuestas de formulario 1'!$D:$D,F$2))</f>
        <v>0</v>
      </c>
      <c r="G160" s="33">
        <f>IF(ISBLANK($B160),,COUNTIFS('Respuestas de formulario 1'!$G:$G,$B160,'Respuestas de formulario 1'!$D:$D,G$2))</f>
        <v>0</v>
      </c>
      <c r="H160" s="33">
        <f>IF(ISBLANK($B160),,COUNTIFS('Respuestas de formulario 1'!$G:$G,$B160,'Respuestas de formulario 1'!$D:$D,H$2))</f>
        <v>0</v>
      </c>
      <c r="I160" s="33">
        <f>IF(ISBLANK($B160),,COUNTIFS('Respuestas de formulario 1'!$G:$G,$B160,'Respuestas de formulario 1'!$D:$D,I$2))</f>
        <v>0</v>
      </c>
    </row>
    <row r="161" spans="3:9">
      <c r="C161" s="33">
        <f>IF(ISBLANK($B161),,COUNTIF('Respuestas de formulario 1'!$G:$G,$B161))</f>
        <v>0</v>
      </c>
      <c r="D161" s="33">
        <f>IF(ISBLANK($B161),,COUNTIFS('Respuestas de formulario 1'!$G:$G,$B161,'Respuestas de formulario 1'!$D:$D,D$2))</f>
        <v>0</v>
      </c>
      <c r="E161" s="33">
        <f>IF(ISBLANK($B161),,COUNTIFS('Respuestas de formulario 1'!$G:$G,$B161,'Respuestas de formulario 1'!$D:$D,E$2))</f>
        <v>0</v>
      </c>
      <c r="F161" s="33">
        <f>IF(ISBLANK($B161),,COUNTIFS('Respuestas de formulario 1'!$G:$G,$B161,'Respuestas de formulario 1'!$D:$D,F$2))</f>
        <v>0</v>
      </c>
      <c r="G161" s="33">
        <f>IF(ISBLANK($B161),,COUNTIFS('Respuestas de formulario 1'!$G:$G,$B161,'Respuestas de formulario 1'!$D:$D,G$2))</f>
        <v>0</v>
      </c>
      <c r="H161" s="33">
        <f>IF(ISBLANK($B161),,COUNTIFS('Respuestas de formulario 1'!$G:$G,$B161,'Respuestas de formulario 1'!$D:$D,H$2))</f>
        <v>0</v>
      </c>
      <c r="I161" s="33">
        <f>IF(ISBLANK($B161),,COUNTIFS('Respuestas de formulario 1'!$G:$G,$B161,'Respuestas de formulario 1'!$D:$D,I$2))</f>
        <v>0</v>
      </c>
    </row>
    <row r="162" spans="3:9">
      <c r="C162" s="33">
        <f>IF(ISBLANK($B162),,COUNTIF('Respuestas de formulario 1'!$G:$G,$B162))</f>
        <v>0</v>
      </c>
      <c r="D162" s="33">
        <f>IF(ISBLANK($B162),,COUNTIFS('Respuestas de formulario 1'!$G:$G,$B162,'Respuestas de formulario 1'!$D:$D,D$2))</f>
        <v>0</v>
      </c>
      <c r="E162" s="33">
        <f>IF(ISBLANK($B162),,COUNTIFS('Respuestas de formulario 1'!$G:$G,$B162,'Respuestas de formulario 1'!$D:$D,E$2))</f>
        <v>0</v>
      </c>
      <c r="F162" s="33">
        <f>IF(ISBLANK($B162),,COUNTIFS('Respuestas de formulario 1'!$G:$G,$B162,'Respuestas de formulario 1'!$D:$D,F$2))</f>
        <v>0</v>
      </c>
      <c r="G162" s="33">
        <f>IF(ISBLANK($B162),,COUNTIFS('Respuestas de formulario 1'!$G:$G,$B162,'Respuestas de formulario 1'!$D:$D,G$2))</f>
        <v>0</v>
      </c>
      <c r="H162" s="33">
        <f>IF(ISBLANK($B162),,COUNTIFS('Respuestas de formulario 1'!$G:$G,$B162,'Respuestas de formulario 1'!$D:$D,H$2))</f>
        <v>0</v>
      </c>
      <c r="I162" s="33">
        <f>IF(ISBLANK($B162),,COUNTIFS('Respuestas de formulario 1'!$G:$G,$B162,'Respuestas de formulario 1'!$D:$D,I$2))</f>
        <v>0</v>
      </c>
    </row>
    <row r="163" spans="3:9">
      <c r="C163" s="33">
        <f>IF(ISBLANK($B163),,COUNTIF('Respuestas de formulario 1'!$G:$G,$B163))</f>
        <v>0</v>
      </c>
      <c r="D163" s="33">
        <f>IF(ISBLANK($B163),,COUNTIFS('Respuestas de formulario 1'!$G:$G,$B163,'Respuestas de formulario 1'!$D:$D,D$2))</f>
        <v>0</v>
      </c>
      <c r="E163" s="33">
        <f>IF(ISBLANK($B163),,COUNTIFS('Respuestas de formulario 1'!$G:$G,$B163,'Respuestas de formulario 1'!$D:$D,E$2))</f>
        <v>0</v>
      </c>
      <c r="F163" s="33">
        <f>IF(ISBLANK($B163),,COUNTIFS('Respuestas de formulario 1'!$G:$G,$B163,'Respuestas de formulario 1'!$D:$D,F$2))</f>
        <v>0</v>
      </c>
      <c r="G163" s="33">
        <f>IF(ISBLANK($B163),,COUNTIFS('Respuestas de formulario 1'!$G:$G,$B163,'Respuestas de formulario 1'!$D:$D,G$2))</f>
        <v>0</v>
      </c>
      <c r="H163" s="33">
        <f>IF(ISBLANK($B163),,COUNTIFS('Respuestas de formulario 1'!$G:$G,$B163,'Respuestas de formulario 1'!$D:$D,H$2))</f>
        <v>0</v>
      </c>
      <c r="I163" s="33">
        <f>IF(ISBLANK($B163),,COUNTIFS('Respuestas de formulario 1'!$G:$G,$B163,'Respuestas de formulario 1'!$D:$D,I$2))</f>
        <v>0</v>
      </c>
    </row>
    <row r="164" spans="3:9">
      <c r="C164" s="33">
        <f>IF(ISBLANK($B164),,COUNTIF('Respuestas de formulario 1'!$G:$G,$B164))</f>
        <v>0</v>
      </c>
      <c r="D164" s="33">
        <f>IF(ISBLANK($B164),,COUNTIFS('Respuestas de formulario 1'!$G:$G,$B164,'Respuestas de formulario 1'!$D:$D,D$2))</f>
        <v>0</v>
      </c>
      <c r="E164" s="33">
        <f>IF(ISBLANK($B164),,COUNTIFS('Respuestas de formulario 1'!$G:$G,$B164,'Respuestas de formulario 1'!$D:$D,E$2))</f>
        <v>0</v>
      </c>
      <c r="F164" s="33">
        <f>IF(ISBLANK($B164),,COUNTIFS('Respuestas de formulario 1'!$G:$G,$B164,'Respuestas de formulario 1'!$D:$D,F$2))</f>
        <v>0</v>
      </c>
      <c r="G164" s="33">
        <f>IF(ISBLANK($B164),,COUNTIFS('Respuestas de formulario 1'!$G:$G,$B164,'Respuestas de formulario 1'!$D:$D,G$2))</f>
        <v>0</v>
      </c>
      <c r="H164" s="33">
        <f>IF(ISBLANK($B164),,COUNTIFS('Respuestas de formulario 1'!$G:$G,$B164,'Respuestas de formulario 1'!$D:$D,H$2))</f>
        <v>0</v>
      </c>
      <c r="I164" s="33">
        <f>IF(ISBLANK($B164),,COUNTIFS('Respuestas de formulario 1'!$G:$G,$B164,'Respuestas de formulario 1'!$D:$D,I$2))</f>
        <v>0</v>
      </c>
    </row>
    <row r="165" spans="3:9">
      <c r="C165" s="33">
        <f>IF(ISBLANK($B165),,COUNTIF('Respuestas de formulario 1'!$G:$G,$B165))</f>
        <v>0</v>
      </c>
      <c r="D165" s="33">
        <f>IF(ISBLANK($B165),,COUNTIFS('Respuestas de formulario 1'!$G:$G,$B165,'Respuestas de formulario 1'!$D:$D,D$2))</f>
        <v>0</v>
      </c>
      <c r="E165" s="33">
        <f>IF(ISBLANK($B165),,COUNTIFS('Respuestas de formulario 1'!$G:$G,$B165,'Respuestas de formulario 1'!$D:$D,E$2))</f>
        <v>0</v>
      </c>
      <c r="F165" s="33">
        <f>IF(ISBLANK($B165),,COUNTIFS('Respuestas de formulario 1'!$G:$G,$B165,'Respuestas de formulario 1'!$D:$D,F$2))</f>
        <v>0</v>
      </c>
      <c r="G165" s="33">
        <f>IF(ISBLANK($B165),,COUNTIFS('Respuestas de formulario 1'!$G:$G,$B165,'Respuestas de formulario 1'!$D:$D,G$2))</f>
        <v>0</v>
      </c>
      <c r="H165" s="33">
        <f>IF(ISBLANK($B165),,COUNTIFS('Respuestas de formulario 1'!$G:$G,$B165,'Respuestas de formulario 1'!$D:$D,H$2))</f>
        <v>0</v>
      </c>
      <c r="I165" s="33">
        <f>IF(ISBLANK($B165),,COUNTIFS('Respuestas de formulario 1'!$G:$G,$B165,'Respuestas de formulario 1'!$D:$D,I$2))</f>
        <v>0</v>
      </c>
    </row>
    <row r="166" spans="3:9">
      <c r="C166" s="33">
        <f>IF(ISBLANK($B166),,COUNTIF('Respuestas de formulario 1'!$G:$G,$B166))</f>
        <v>0</v>
      </c>
      <c r="D166" s="33">
        <f>IF(ISBLANK($B166),,COUNTIFS('Respuestas de formulario 1'!$G:$G,$B166,'Respuestas de formulario 1'!$D:$D,D$2))</f>
        <v>0</v>
      </c>
      <c r="E166" s="33">
        <f>IF(ISBLANK($B166),,COUNTIFS('Respuestas de formulario 1'!$G:$G,$B166,'Respuestas de formulario 1'!$D:$D,E$2))</f>
        <v>0</v>
      </c>
      <c r="F166" s="33">
        <f>IF(ISBLANK($B166),,COUNTIFS('Respuestas de formulario 1'!$G:$G,$B166,'Respuestas de formulario 1'!$D:$D,F$2))</f>
        <v>0</v>
      </c>
      <c r="G166" s="33">
        <f>IF(ISBLANK($B166),,COUNTIFS('Respuestas de formulario 1'!$G:$G,$B166,'Respuestas de formulario 1'!$D:$D,G$2))</f>
        <v>0</v>
      </c>
      <c r="H166" s="33">
        <f>IF(ISBLANK($B166),,COUNTIFS('Respuestas de formulario 1'!$G:$G,$B166,'Respuestas de formulario 1'!$D:$D,H$2))</f>
        <v>0</v>
      </c>
      <c r="I166" s="33">
        <f>IF(ISBLANK($B166),,COUNTIFS('Respuestas de formulario 1'!$G:$G,$B166,'Respuestas de formulario 1'!$D:$D,I$2))</f>
        <v>0</v>
      </c>
    </row>
    <row r="167" spans="3:9">
      <c r="C167" s="33">
        <f>IF(ISBLANK($B167),,COUNTIF('Respuestas de formulario 1'!$G:$G,$B167))</f>
        <v>0</v>
      </c>
      <c r="D167" s="33">
        <f>IF(ISBLANK($B167),,COUNTIFS('Respuestas de formulario 1'!$G:$G,$B167,'Respuestas de formulario 1'!$D:$D,D$2))</f>
        <v>0</v>
      </c>
      <c r="E167" s="33">
        <f>IF(ISBLANK($B167),,COUNTIFS('Respuestas de formulario 1'!$G:$G,$B167,'Respuestas de formulario 1'!$D:$D,E$2))</f>
        <v>0</v>
      </c>
      <c r="F167" s="33">
        <f>IF(ISBLANK($B167),,COUNTIFS('Respuestas de formulario 1'!$G:$G,$B167,'Respuestas de formulario 1'!$D:$D,F$2))</f>
        <v>0</v>
      </c>
      <c r="G167" s="33">
        <f>IF(ISBLANK($B167),,COUNTIFS('Respuestas de formulario 1'!$G:$G,$B167,'Respuestas de formulario 1'!$D:$D,G$2))</f>
        <v>0</v>
      </c>
      <c r="H167" s="33">
        <f>IF(ISBLANK($B167),,COUNTIFS('Respuestas de formulario 1'!$G:$G,$B167,'Respuestas de formulario 1'!$D:$D,H$2))</f>
        <v>0</v>
      </c>
      <c r="I167" s="33">
        <f>IF(ISBLANK($B167),,COUNTIFS('Respuestas de formulario 1'!$G:$G,$B167,'Respuestas de formulario 1'!$D:$D,I$2))</f>
        <v>0</v>
      </c>
    </row>
    <row r="168" spans="3:9">
      <c r="C168" s="33">
        <f>IF(ISBLANK($B168),,COUNTIF('Respuestas de formulario 1'!$G:$G,$B168))</f>
        <v>0</v>
      </c>
      <c r="D168" s="33">
        <f>IF(ISBLANK($B168),,COUNTIFS('Respuestas de formulario 1'!$G:$G,$B168,'Respuestas de formulario 1'!$D:$D,D$2))</f>
        <v>0</v>
      </c>
      <c r="E168" s="33">
        <f>IF(ISBLANK($B168),,COUNTIFS('Respuestas de formulario 1'!$G:$G,$B168,'Respuestas de formulario 1'!$D:$D,E$2))</f>
        <v>0</v>
      </c>
      <c r="F168" s="33">
        <f>IF(ISBLANK($B168),,COUNTIFS('Respuestas de formulario 1'!$G:$G,$B168,'Respuestas de formulario 1'!$D:$D,F$2))</f>
        <v>0</v>
      </c>
      <c r="G168" s="33">
        <f>IF(ISBLANK($B168),,COUNTIFS('Respuestas de formulario 1'!$G:$G,$B168,'Respuestas de formulario 1'!$D:$D,G$2))</f>
        <v>0</v>
      </c>
      <c r="H168" s="33">
        <f>IF(ISBLANK($B168),,COUNTIFS('Respuestas de formulario 1'!$G:$G,$B168,'Respuestas de formulario 1'!$D:$D,H$2))</f>
        <v>0</v>
      </c>
      <c r="I168" s="33">
        <f>IF(ISBLANK($B168),,COUNTIFS('Respuestas de formulario 1'!$G:$G,$B168,'Respuestas de formulario 1'!$D:$D,I$2))</f>
        <v>0</v>
      </c>
    </row>
    <row r="169" spans="3:9">
      <c r="C169" s="33">
        <f>IF(ISBLANK($B169),,COUNTIF('Respuestas de formulario 1'!$G:$G,$B169))</f>
        <v>0</v>
      </c>
      <c r="D169" s="33">
        <f>IF(ISBLANK($B169),,COUNTIFS('Respuestas de formulario 1'!$G:$G,$B169,'Respuestas de formulario 1'!$D:$D,D$2))</f>
        <v>0</v>
      </c>
      <c r="E169" s="33">
        <f>IF(ISBLANK($B169),,COUNTIFS('Respuestas de formulario 1'!$G:$G,$B169,'Respuestas de formulario 1'!$D:$D,E$2))</f>
        <v>0</v>
      </c>
      <c r="F169" s="33">
        <f>IF(ISBLANK($B169),,COUNTIFS('Respuestas de formulario 1'!$G:$G,$B169,'Respuestas de formulario 1'!$D:$D,F$2))</f>
        <v>0</v>
      </c>
      <c r="G169" s="33">
        <f>IF(ISBLANK($B169),,COUNTIFS('Respuestas de formulario 1'!$G:$G,$B169,'Respuestas de formulario 1'!$D:$D,G$2))</f>
        <v>0</v>
      </c>
      <c r="H169" s="33">
        <f>IF(ISBLANK($B169),,COUNTIFS('Respuestas de formulario 1'!$G:$G,$B169,'Respuestas de formulario 1'!$D:$D,H$2))</f>
        <v>0</v>
      </c>
      <c r="I169" s="33">
        <f>IF(ISBLANK($B169),,COUNTIFS('Respuestas de formulario 1'!$G:$G,$B169,'Respuestas de formulario 1'!$D:$D,I$2))</f>
        <v>0</v>
      </c>
    </row>
    <row r="170" spans="3:9">
      <c r="C170" s="33">
        <f>IF(ISBLANK($B170),,COUNTIF('Respuestas de formulario 1'!$G:$G,$B170))</f>
        <v>0</v>
      </c>
      <c r="D170" s="33">
        <f>IF(ISBLANK($B170),,COUNTIFS('Respuestas de formulario 1'!$G:$G,$B170,'Respuestas de formulario 1'!$D:$D,D$2))</f>
        <v>0</v>
      </c>
      <c r="E170" s="33">
        <f>IF(ISBLANK($B170),,COUNTIFS('Respuestas de formulario 1'!$G:$G,$B170,'Respuestas de formulario 1'!$D:$D,E$2))</f>
        <v>0</v>
      </c>
      <c r="F170" s="33">
        <f>IF(ISBLANK($B170),,COUNTIFS('Respuestas de formulario 1'!$G:$G,$B170,'Respuestas de formulario 1'!$D:$D,F$2))</f>
        <v>0</v>
      </c>
      <c r="G170" s="33">
        <f>IF(ISBLANK($B170),,COUNTIFS('Respuestas de formulario 1'!$G:$G,$B170,'Respuestas de formulario 1'!$D:$D,G$2))</f>
        <v>0</v>
      </c>
      <c r="H170" s="33">
        <f>IF(ISBLANK($B170),,COUNTIFS('Respuestas de formulario 1'!$G:$G,$B170,'Respuestas de formulario 1'!$D:$D,H$2))</f>
        <v>0</v>
      </c>
      <c r="I170" s="33">
        <f>IF(ISBLANK($B170),,COUNTIFS('Respuestas de formulario 1'!$G:$G,$B170,'Respuestas de formulario 1'!$D:$D,I$2))</f>
        <v>0</v>
      </c>
    </row>
    <row r="171" spans="3:9">
      <c r="C171" s="33">
        <f>IF(ISBLANK($B171),,COUNTIF('Respuestas de formulario 1'!$G:$G,$B171))</f>
        <v>0</v>
      </c>
      <c r="D171" s="33">
        <f>IF(ISBLANK($B171),,COUNTIFS('Respuestas de formulario 1'!$G:$G,$B171,'Respuestas de formulario 1'!$D:$D,D$2))</f>
        <v>0</v>
      </c>
      <c r="E171" s="33">
        <f>IF(ISBLANK($B171),,COUNTIFS('Respuestas de formulario 1'!$G:$G,$B171,'Respuestas de formulario 1'!$D:$D,E$2))</f>
        <v>0</v>
      </c>
      <c r="F171" s="33">
        <f>IF(ISBLANK($B171),,COUNTIFS('Respuestas de formulario 1'!$G:$G,$B171,'Respuestas de formulario 1'!$D:$D,F$2))</f>
        <v>0</v>
      </c>
      <c r="G171" s="33">
        <f>IF(ISBLANK($B171),,COUNTIFS('Respuestas de formulario 1'!$G:$G,$B171,'Respuestas de formulario 1'!$D:$D,G$2))</f>
        <v>0</v>
      </c>
      <c r="H171" s="33">
        <f>IF(ISBLANK($B171),,COUNTIFS('Respuestas de formulario 1'!$G:$G,$B171,'Respuestas de formulario 1'!$D:$D,H$2))</f>
        <v>0</v>
      </c>
      <c r="I171" s="33">
        <f>IF(ISBLANK($B171),,COUNTIFS('Respuestas de formulario 1'!$G:$G,$B171,'Respuestas de formulario 1'!$D:$D,I$2))</f>
        <v>0</v>
      </c>
    </row>
    <row r="172" spans="3:9">
      <c r="C172" s="33">
        <f>IF(ISBLANK($B172),,COUNTIF('Respuestas de formulario 1'!$G:$G,$B172))</f>
        <v>0</v>
      </c>
      <c r="D172" s="33">
        <f>IF(ISBLANK($B172),,COUNTIFS('Respuestas de formulario 1'!$G:$G,$B172,'Respuestas de formulario 1'!$D:$D,D$2))</f>
        <v>0</v>
      </c>
      <c r="E172" s="33">
        <f>IF(ISBLANK($B172),,COUNTIFS('Respuestas de formulario 1'!$G:$G,$B172,'Respuestas de formulario 1'!$D:$D,E$2))</f>
        <v>0</v>
      </c>
      <c r="F172" s="33">
        <f>IF(ISBLANK($B172),,COUNTIFS('Respuestas de formulario 1'!$G:$G,$B172,'Respuestas de formulario 1'!$D:$D,F$2))</f>
        <v>0</v>
      </c>
      <c r="G172" s="33">
        <f>IF(ISBLANK($B172),,COUNTIFS('Respuestas de formulario 1'!$G:$G,$B172,'Respuestas de formulario 1'!$D:$D,G$2))</f>
        <v>0</v>
      </c>
      <c r="H172" s="33">
        <f>IF(ISBLANK($B172),,COUNTIFS('Respuestas de formulario 1'!$G:$G,$B172,'Respuestas de formulario 1'!$D:$D,H$2))</f>
        <v>0</v>
      </c>
      <c r="I172" s="33">
        <f>IF(ISBLANK($B172),,COUNTIFS('Respuestas de formulario 1'!$G:$G,$B172,'Respuestas de formulario 1'!$D:$D,I$2))</f>
        <v>0</v>
      </c>
    </row>
    <row r="173" spans="3:9">
      <c r="C173" s="33">
        <f>IF(ISBLANK($B173),,COUNTIF('Respuestas de formulario 1'!$G:$G,$B173))</f>
        <v>0</v>
      </c>
      <c r="D173" s="33">
        <f>IF(ISBLANK($B173),,COUNTIFS('Respuestas de formulario 1'!$G:$G,$B173,'Respuestas de formulario 1'!$D:$D,D$2))</f>
        <v>0</v>
      </c>
      <c r="E173" s="33">
        <f>IF(ISBLANK($B173),,COUNTIFS('Respuestas de formulario 1'!$G:$G,$B173,'Respuestas de formulario 1'!$D:$D,E$2))</f>
        <v>0</v>
      </c>
      <c r="F173" s="33">
        <f>IF(ISBLANK($B173),,COUNTIFS('Respuestas de formulario 1'!$G:$G,$B173,'Respuestas de formulario 1'!$D:$D,F$2))</f>
        <v>0</v>
      </c>
      <c r="G173" s="33">
        <f>IF(ISBLANK($B173),,COUNTIFS('Respuestas de formulario 1'!$G:$G,$B173,'Respuestas de formulario 1'!$D:$D,G$2))</f>
        <v>0</v>
      </c>
      <c r="H173" s="33">
        <f>IF(ISBLANK($B173),,COUNTIFS('Respuestas de formulario 1'!$G:$G,$B173,'Respuestas de formulario 1'!$D:$D,H$2))</f>
        <v>0</v>
      </c>
      <c r="I173" s="33">
        <f>IF(ISBLANK($B173),,COUNTIFS('Respuestas de formulario 1'!$G:$G,$B173,'Respuestas de formulario 1'!$D:$D,I$2))</f>
        <v>0</v>
      </c>
    </row>
    <row r="174" spans="3:9">
      <c r="C174" s="33">
        <f>IF(ISBLANK($B174),,COUNTIF('Respuestas de formulario 1'!$G:$G,$B174))</f>
        <v>0</v>
      </c>
      <c r="D174" s="33">
        <f>IF(ISBLANK($B174),,COUNTIFS('Respuestas de formulario 1'!$G:$G,$B174,'Respuestas de formulario 1'!$D:$D,D$2))</f>
        <v>0</v>
      </c>
      <c r="E174" s="33">
        <f>IF(ISBLANK($B174),,COUNTIFS('Respuestas de formulario 1'!$G:$G,$B174,'Respuestas de formulario 1'!$D:$D,E$2))</f>
        <v>0</v>
      </c>
      <c r="F174" s="33">
        <f>IF(ISBLANK($B174),,COUNTIFS('Respuestas de formulario 1'!$G:$G,$B174,'Respuestas de formulario 1'!$D:$D,F$2))</f>
        <v>0</v>
      </c>
      <c r="G174" s="33">
        <f>IF(ISBLANK($B174),,COUNTIFS('Respuestas de formulario 1'!$G:$G,$B174,'Respuestas de formulario 1'!$D:$D,G$2))</f>
        <v>0</v>
      </c>
      <c r="H174" s="33">
        <f>IF(ISBLANK($B174),,COUNTIFS('Respuestas de formulario 1'!$G:$G,$B174,'Respuestas de formulario 1'!$D:$D,H$2))</f>
        <v>0</v>
      </c>
      <c r="I174" s="33">
        <f>IF(ISBLANK($B174),,COUNTIFS('Respuestas de formulario 1'!$G:$G,$B174,'Respuestas de formulario 1'!$D:$D,I$2))</f>
        <v>0</v>
      </c>
    </row>
    <row r="175" spans="3:9">
      <c r="C175" s="33">
        <f>IF(ISBLANK($B175),,COUNTIF('Respuestas de formulario 1'!$G:$G,$B175))</f>
        <v>0</v>
      </c>
      <c r="D175" s="33">
        <f>IF(ISBLANK($B175),,COUNTIFS('Respuestas de formulario 1'!$G:$G,$B175,'Respuestas de formulario 1'!$D:$D,D$2))</f>
        <v>0</v>
      </c>
      <c r="E175" s="33">
        <f>IF(ISBLANK($B175),,COUNTIFS('Respuestas de formulario 1'!$G:$G,$B175,'Respuestas de formulario 1'!$D:$D,E$2))</f>
        <v>0</v>
      </c>
      <c r="F175" s="33">
        <f>IF(ISBLANK($B175),,COUNTIFS('Respuestas de formulario 1'!$G:$G,$B175,'Respuestas de formulario 1'!$D:$D,F$2))</f>
        <v>0</v>
      </c>
      <c r="G175" s="33">
        <f>IF(ISBLANK($B175),,COUNTIFS('Respuestas de formulario 1'!$G:$G,$B175,'Respuestas de formulario 1'!$D:$D,G$2))</f>
        <v>0</v>
      </c>
      <c r="H175" s="33">
        <f>IF(ISBLANK($B175),,COUNTIFS('Respuestas de formulario 1'!$G:$G,$B175,'Respuestas de formulario 1'!$D:$D,H$2))</f>
        <v>0</v>
      </c>
      <c r="I175" s="33">
        <f>IF(ISBLANK($B175),,COUNTIFS('Respuestas de formulario 1'!$G:$G,$B175,'Respuestas de formulario 1'!$D:$D,I$2))</f>
        <v>0</v>
      </c>
    </row>
    <row r="176" spans="3:9">
      <c r="C176" s="33">
        <f>IF(ISBLANK($B176),,COUNTIF('Respuestas de formulario 1'!$G:$G,$B176))</f>
        <v>0</v>
      </c>
      <c r="D176" s="33">
        <f>IF(ISBLANK($B176),,COUNTIFS('Respuestas de formulario 1'!$G:$G,$B176,'Respuestas de formulario 1'!$D:$D,D$2))</f>
        <v>0</v>
      </c>
      <c r="E176" s="33">
        <f>IF(ISBLANK($B176),,COUNTIFS('Respuestas de formulario 1'!$G:$G,$B176,'Respuestas de formulario 1'!$D:$D,E$2))</f>
        <v>0</v>
      </c>
      <c r="F176" s="33">
        <f>IF(ISBLANK($B176),,COUNTIFS('Respuestas de formulario 1'!$G:$G,$B176,'Respuestas de formulario 1'!$D:$D,F$2))</f>
        <v>0</v>
      </c>
      <c r="G176" s="33">
        <f>IF(ISBLANK($B176),,COUNTIFS('Respuestas de formulario 1'!$G:$G,$B176,'Respuestas de formulario 1'!$D:$D,G$2))</f>
        <v>0</v>
      </c>
      <c r="H176" s="33">
        <f>IF(ISBLANK($B176),,COUNTIFS('Respuestas de formulario 1'!$G:$G,$B176,'Respuestas de formulario 1'!$D:$D,H$2))</f>
        <v>0</v>
      </c>
      <c r="I176" s="33">
        <f>IF(ISBLANK($B176),,COUNTIFS('Respuestas de formulario 1'!$G:$G,$B176,'Respuestas de formulario 1'!$D:$D,I$2))</f>
        <v>0</v>
      </c>
    </row>
    <row r="177" spans="3:9">
      <c r="C177" s="33">
        <f>IF(ISBLANK($B177),,COUNTIF('Respuestas de formulario 1'!$G:$G,$B177))</f>
        <v>0</v>
      </c>
      <c r="D177" s="33">
        <f>IF(ISBLANK($B177),,COUNTIFS('Respuestas de formulario 1'!$G:$G,$B177,'Respuestas de formulario 1'!$D:$D,D$2))</f>
        <v>0</v>
      </c>
      <c r="E177" s="33">
        <f>IF(ISBLANK($B177),,COUNTIFS('Respuestas de formulario 1'!$G:$G,$B177,'Respuestas de formulario 1'!$D:$D,E$2))</f>
        <v>0</v>
      </c>
      <c r="F177" s="33">
        <f>IF(ISBLANK($B177),,COUNTIFS('Respuestas de formulario 1'!$G:$G,$B177,'Respuestas de formulario 1'!$D:$D,F$2))</f>
        <v>0</v>
      </c>
      <c r="G177" s="33">
        <f>IF(ISBLANK($B177),,COUNTIFS('Respuestas de formulario 1'!$G:$G,$B177,'Respuestas de formulario 1'!$D:$D,G$2))</f>
        <v>0</v>
      </c>
      <c r="H177" s="33">
        <f>IF(ISBLANK($B177),,COUNTIFS('Respuestas de formulario 1'!$G:$G,$B177,'Respuestas de formulario 1'!$D:$D,H$2))</f>
        <v>0</v>
      </c>
      <c r="I177" s="33">
        <f>IF(ISBLANK($B177),,COUNTIFS('Respuestas de formulario 1'!$G:$G,$B177,'Respuestas de formulario 1'!$D:$D,I$2))</f>
        <v>0</v>
      </c>
    </row>
    <row r="178" spans="3:9">
      <c r="C178" s="33">
        <f>IF(ISBLANK($B178),,COUNTIF('Respuestas de formulario 1'!$G:$G,$B178))</f>
        <v>0</v>
      </c>
      <c r="D178" s="33">
        <f>IF(ISBLANK($B178),,COUNTIFS('Respuestas de formulario 1'!$G:$G,$B178,'Respuestas de formulario 1'!$D:$D,D$2))</f>
        <v>0</v>
      </c>
      <c r="E178" s="33">
        <f>IF(ISBLANK($B178),,COUNTIFS('Respuestas de formulario 1'!$G:$G,$B178,'Respuestas de formulario 1'!$D:$D,E$2))</f>
        <v>0</v>
      </c>
      <c r="F178" s="33">
        <f>IF(ISBLANK($B178),,COUNTIFS('Respuestas de formulario 1'!$G:$G,$B178,'Respuestas de formulario 1'!$D:$D,F$2))</f>
        <v>0</v>
      </c>
      <c r="G178" s="33">
        <f>IF(ISBLANK($B178),,COUNTIFS('Respuestas de formulario 1'!$G:$G,$B178,'Respuestas de formulario 1'!$D:$D,G$2))</f>
        <v>0</v>
      </c>
      <c r="H178" s="33">
        <f>IF(ISBLANK($B178),,COUNTIFS('Respuestas de formulario 1'!$G:$G,$B178,'Respuestas de formulario 1'!$D:$D,H$2))</f>
        <v>0</v>
      </c>
      <c r="I178" s="33">
        <f>IF(ISBLANK($B178),,COUNTIFS('Respuestas de formulario 1'!$G:$G,$B178,'Respuestas de formulario 1'!$D:$D,I$2))</f>
        <v>0</v>
      </c>
    </row>
    <row r="179" spans="3:9">
      <c r="C179" s="33">
        <f>IF(ISBLANK($B179),,COUNTIF('Respuestas de formulario 1'!$G:$G,$B179))</f>
        <v>0</v>
      </c>
      <c r="D179" s="33">
        <f>IF(ISBLANK($B179),,COUNTIFS('Respuestas de formulario 1'!$G:$G,$B179,'Respuestas de formulario 1'!$D:$D,D$2))</f>
        <v>0</v>
      </c>
      <c r="E179" s="33">
        <f>IF(ISBLANK($B179),,COUNTIFS('Respuestas de formulario 1'!$G:$G,$B179,'Respuestas de formulario 1'!$D:$D,E$2))</f>
        <v>0</v>
      </c>
      <c r="F179" s="33">
        <f>IF(ISBLANK($B179),,COUNTIFS('Respuestas de formulario 1'!$G:$G,$B179,'Respuestas de formulario 1'!$D:$D,F$2))</f>
        <v>0</v>
      </c>
      <c r="G179" s="33">
        <f>IF(ISBLANK($B179),,COUNTIFS('Respuestas de formulario 1'!$G:$G,$B179,'Respuestas de formulario 1'!$D:$D,G$2))</f>
        <v>0</v>
      </c>
      <c r="H179" s="33">
        <f>IF(ISBLANK($B179),,COUNTIFS('Respuestas de formulario 1'!$G:$G,$B179,'Respuestas de formulario 1'!$D:$D,H$2))</f>
        <v>0</v>
      </c>
      <c r="I179" s="33">
        <f>IF(ISBLANK($B179),,COUNTIFS('Respuestas de formulario 1'!$G:$G,$B179,'Respuestas de formulario 1'!$D:$D,I$2))</f>
        <v>0</v>
      </c>
    </row>
    <row r="180" spans="3:9">
      <c r="C180" s="33">
        <f>IF(ISBLANK($B180),,COUNTIF('Respuestas de formulario 1'!$G:$G,$B180))</f>
        <v>0</v>
      </c>
      <c r="D180" s="33">
        <f>IF(ISBLANK($B180),,COUNTIFS('Respuestas de formulario 1'!$G:$G,$B180,'Respuestas de formulario 1'!$D:$D,D$2))</f>
        <v>0</v>
      </c>
      <c r="E180" s="33">
        <f>IF(ISBLANK($B180),,COUNTIFS('Respuestas de formulario 1'!$G:$G,$B180,'Respuestas de formulario 1'!$D:$D,E$2))</f>
        <v>0</v>
      </c>
      <c r="F180" s="33">
        <f>IF(ISBLANK($B180),,COUNTIFS('Respuestas de formulario 1'!$G:$G,$B180,'Respuestas de formulario 1'!$D:$D,F$2))</f>
        <v>0</v>
      </c>
      <c r="G180" s="33">
        <f>IF(ISBLANK($B180),,COUNTIFS('Respuestas de formulario 1'!$G:$G,$B180,'Respuestas de formulario 1'!$D:$D,G$2))</f>
        <v>0</v>
      </c>
      <c r="H180" s="33">
        <f>IF(ISBLANK($B180),,COUNTIFS('Respuestas de formulario 1'!$G:$G,$B180,'Respuestas de formulario 1'!$D:$D,H$2))</f>
        <v>0</v>
      </c>
      <c r="I180" s="33">
        <f>IF(ISBLANK($B180),,COUNTIFS('Respuestas de formulario 1'!$G:$G,$B180,'Respuestas de formulario 1'!$D:$D,I$2))</f>
        <v>0</v>
      </c>
    </row>
    <row r="181" spans="3:9">
      <c r="C181" s="33">
        <f>IF(ISBLANK($B181),,COUNTIF('Respuestas de formulario 1'!$G:$G,$B181))</f>
        <v>0</v>
      </c>
      <c r="D181" s="33">
        <f>IF(ISBLANK($B181),,COUNTIFS('Respuestas de formulario 1'!$G:$G,$B181,'Respuestas de formulario 1'!$D:$D,D$2))</f>
        <v>0</v>
      </c>
      <c r="E181" s="33">
        <f>IF(ISBLANK($B181),,COUNTIFS('Respuestas de formulario 1'!$G:$G,$B181,'Respuestas de formulario 1'!$D:$D,E$2))</f>
        <v>0</v>
      </c>
      <c r="F181" s="33">
        <f>IF(ISBLANK($B181),,COUNTIFS('Respuestas de formulario 1'!$G:$G,$B181,'Respuestas de formulario 1'!$D:$D,F$2))</f>
        <v>0</v>
      </c>
      <c r="G181" s="33">
        <f>IF(ISBLANK($B181),,COUNTIFS('Respuestas de formulario 1'!$G:$G,$B181,'Respuestas de formulario 1'!$D:$D,G$2))</f>
        <v>0</v>
      </c>
      <c r="H181" s="33">
        <f>IF(ISBLANK($B181),,COUNTIFS('Respuestas de formulario 1'!$G:$G,$B181,'Respuestas de formulario 1'!$D:$D,H$2))</f>
        <v>0</v>
      </c>
      <c r="I181" s="33">
        <f>IF(ISBLANK($B181),,COUNTIFS('Respuestas de formulario 1'!$G:$G,$B181,'Respuestas de formulario 1'!$D:$D,I$2))</f>
        <v>0</v>
      </c>
    </row>
    <row r="182" spans="3:9">
      <c r="C182" s="33">
        <f>IF(ISBLANK($B182),,COUNTIF('Respuestas de formulario 1'!$G:$G,$B182))</f>
        <v>0</v>
      </c>
      <c r="D182" s="33">
        <f>IF(ISBLANK($B182),,COUNTIFS('Respuestas de formulario 1'!$G:$G,$B182,'Respuestas de formulario 1'!$D:$D,D$2))</f>
        <v>0</v>
      </c>
      <c r="E182" s="33">
        <f>IF(ISBLANK($B182),,COUNTIFS('Respuestas de formulario 1'!$G:$G,$B182,'Respuestas de formulario 1'!$D:$D,E$2))</f>
        <v>0</v>
      </c>
      <c r="F182" s="33">
        <f>IF(ISBLANK($B182),,COUNTIFS('Respuestas de formulario 1'!$G:$G,$B182,'Respuestas de formulario 1'!$D:$D,F$2))</f>
        <v>0</v>
      </c>
      <c r="G182" s="33">
        <f>IF(ISBLANK($B182),,COUNTIFS('Respuestas de formulario 1'!$G:$G,$B182,'Respuestas de formulario 1'!$D:$D,G$2))</f>
        <v>0</v>
      </c>
      <c r="H182" s="33">
        <f>IF(ISBLANK($B182),,COUNTIFS('Respuestas de formulario 1'!$G:$G,$B182,'Respuestas de formulario 1'!$D:$D,H$2))</f>
        <v>0</v>
      </c>
      <c r="I182" s="33">
        <f>IF(ISBLANK($B182),,COUNTIFS('Respuestas de formulario 1'!$G:$G,$B182,'Respuestas de formulario 1'!$D:$D,I$2))</f>
        <v>0</v>
      </c>
    </row>
    <row r="183" spans="3:9">
      <c r="C183" s="33">
        <f>IF(ISBLANK($B183),,COUNTIF('Respuestas de formulario 1'!$G:$G,$B183))</f>
        <v>0</v>
      </c>
      <c r="D183" s="33">
        <f>IF(ISBLANK($B183),,COUNTIFS('Respuestas de formulario 1'!$G:$G,$B183,'Respuestas de formulario 1'!$D:$D,D$2))</f>
        <v>0</v>
      </c>
      <c r="E183" s="33">
        <f>IF(ISBLANK($B183),,COUNTIFS('Respuestas de formulario 1'!$G:$G,$B183,'Respuestas de formulario 1'!$D:$D,E$2))</f>
        <v>0</v>
      </c>
      <c r="F183" s="33">
        <f>IF(ISBLANK($B183),,COUNTIFS('Respuestas de formulario 1'!$G:$G,$B183,'Respuestas de formulario 1'!$D:$D,F$2))</f>
        <v>0</v>
      </c>
      <c r="G183" s="33">
        <f>IF(ISBLANK($B183),,COUNTIFS('Respuestas de formulario 1'!$G:$G,$B183,'Respuestas de formulario 1'!$D:$D,G$2))</f>
        <v>0</v>
      </c>
      <c r="H183" s="33">
        <f>IF(ISBLANK($B183),,COUNTIFS('Respuestas de formulario 1'!$G:$G,$B183,'Respuestas de formulario 1'!$D:$D,H$2))</f>
        <v>0</v>
      </c>
      <c r="I183" s="33">
        <f>IF(ISBLANK($B183),,COUNTIFS('Respuestas de formulario 1'!$G:$G,$B183,'Respuestas de formulario 1'!$D:$D,I$2))</f>
        <v>0</v>
      </c>
    </row>
    <row r="184" spans="3:9">
      <c r="C184" s="33">
        <f>IF(ISBLANK($B184),,COUNTIF('Respuestas de formulario 1'!$G:$G,$B184))</f>
        <v>0</v>
      </c>
      <c r="D184" s="33">
        <f>IF(ISBLANK($B184),,COUNTIFS('Respuestas de formulario 1'!$G:$G,$B184,'Respuestas de formulario 1'!$D:$D,D$2))</f>
        <v>0</v>
      </c>
      <c r="E184" s="33">
        <f>IF(ISBLANK($B184),,COUNTIFS('Respuestas de formulario 1'!$G:$G,$B184,'Respuestas de formulario 1'!$D:$D,E$2))</f>
        <v>0</v>
      </c>
      <c r="F184" s="33">
        <f>IF(ISBLANK($B184),,COUNTIFS('Respuestas de formulario 1'!$G:$G,$B184,'Respuestas de formulario 1'!$D:$D,F$2))</f>
        <v>0</v>
      </c>
      <c r="G184" s="33">
        <f>IF(ISBLANK($B184),,COUNTIFS('Respuestas de formulario 1'!$G:$G,$B184,'Respuestas de formulario 1'!$D:$D,G$2))</f>
        <v>0</v>
      </c>
      <c r="H184" s="33">
        <f>IF(ISBLANK($B184),,COUNTIFS('Respuestas de formulario 1'!$G:$G,$B184,'Respuestas de formulario 1'!$D:$D,H$2))</f>
        <v>0</v>
      </c>
      <c r="I184" s="33">
        <f>IF(ISBLANK($B184),,COUNTIFS('Respuestas de formulario 1'!$G:$G,$B184,'Respuestas de formulario 1'!$D:$D,I$2))</f>
        <v>0</v>
      </c>
    </row>
    <row r="185" spans="3:9">
      <c r="C185" s="33">
        <f>IF(ISBLANK($B185),,COUNTIF('Respuestas de formulario 1'!$G:$G,$B185))</f>
        <v>0</v>
      </c>
      <c r="D185" s="33">
        <f>IF(ISBLANK($B185),,COUNTIFS('Respuestas de formulario 1'!$G:$G,$B185,'Respuestas de formulario 1'!$D:$D,D$2))</f>
        <v>0</v>
      </c>
      <c r="E185" s="33">
        <f>IF(ISBLANK($B185),,COUNTIFS('Respuestas de formulario 1'!$G:$G,$B185,'Respuestas de formulario 1'!$D:$D,E$2))</f>
        <v>0</v>
      </c>
      <c r="F185" s="33">
        <f>IF(ISBLANK($B185),,COUNTIFS('Respuestas de formulario 1'!$G:$G,$B185,'Respuestas de formulario 1'!$D:$D,F$2))</f>
        <v>0</v>
      </c>
      <c r="G185" s="33">
        <f>IF(ISBLANK($B185),,COUNTIFS('Respuestas de formulario 1'!$G:$G,$B185,'Respuestas de formulario 1'!$D:$D,G$2))</f>
        <v>0</v>
      </c>
      <c r="H185" s="33">
        <f>IF(ISBLANK($B185),,COUNTIFS('Respuestas de formulario 1'!$G:$G,$B185,'Respuestas de formulario 1'!$D:$D,H$2))</f>
        <v>0</v>
      </c>
      <c r="I185" s="33">
        <f>IF(ISBLANK($B185),,COUNTIFS('Respuestas de formulario 1'!$G:$G,$B185,'Respuestas de formulario 1'!$D:$D,I$2))</f>
        <v>0</v>
      </c>
    </row>
    <row r="186" spans="3:9">
      <c r="C186" s="33">
        <f>IF(ISBLANK($B186),,COUNTIF('Respuestas de formulario 1'!$G:$G,$B186))</f>
        <v>0</v>
      </c>
      <c r="D186" s="33">
        <f>IF(ISBLANK($B186),,COUNTIFS('Respuestas de formulario 1'!$G:$G,$B186,'Respuestas de formulario 1'!$D:$D,D$2))</f>
        <v>0</v>
      </c>
      <c r="E186" s="33">
        <f>IF(ISBLANK($B186),,COUNTIFS('Respuestas de formulario 1'!$G:$G,$B186,'Respuestas de formulario 1'!$D:$D,E$2))</f>
        <v>0</v>
      </c>
      <c r="F186" s="33">
        <f>IF(ISBLANK($B186),,COUNTIFS('Respuestas de formulario 1'!$G:$G,$B186,'Respuestas de formulario 1'!$D:$D,F$2))</f>
        <v>0</v>
      </c>
      <c r="G186" s="33">
        <f>IF(ISBLANK($B186),,COUNTIFS('Respuestas de formulario 1'!$G:$G,$B186,'Respuestas de formulario 1'!$D:$D,G$2))</f>
        <v>0</v>
      </c>
      <c r="H186" s="33">
        <f>IF(ISBLANK($B186),,COUNTIFS('Respuestas de formulario 1'!$G:$G,$B186,'Respuestas de formulario 1'!$D:$D,H$2))</f>
        <v>0</v>
      </c>
      <c r="I186" s="33">
        <f>IF(ISBLANK($B186),,COUNTIFS('Respuestas de formulario 1'!$G:$G,$B186,'Respuestas de formulario 1'!$D:$D,I$2))</f>
        <v>0</v>
      </c>
    </row>
    <row r="187" spans="3:9">
      <c r="C187" s="33">
        <f>IF(ISBLANK($B187),,COUNTIF('Respuestas de formulario 1'!$G:$G,$B187))</f>
        <v>0</v>
      </c>
      <c r="D187" s="33">
        <f>IF(ISBLANK($B187),,COUNTIFS('Respuestas de formulario 1'!$G:$G,$B187,'Respuestas de formulario 1'!$D:$D,D$2))</f>
        <v>0</v>
      </c>
      <c r="E187" s="33">
        <f>IF(ISBLANK($B187),,COUNTIFS('Respuestas de formulario 1'!$G:$G,$B187,'Respuestas de formulario 1'!$D:$D,E$2))</f>
        <v>0</v>
      </c>
      <c r="F187" s="33">
        <f>IF(ISBLANK($B187),,COUNTIFS('Respuestas de formulario 1'!$G:$G,$B187,'Respuestas de formulario 1'!$D:$D,F$2))</f>
        <v>0</v>
      </c>
      <c r="G187" s="33">
        <f>IF(ISBLANK($B187),,COUNTIFS('Respuestas de formulario 1'!$G:$G,$B187,'Respuestas de formulario 1'!$D:$D,G$2))</f>
        <v>0</v>
      </c>
      <c r="H187" s="33">
        <f>IF(ISBLANK($B187),,COUNTIFS('Respuestas de formulario 1'!$G:$G,$B187,'Respuestas de formulario 1'!$D:$D,H$2))</f>
        <v>0</v>
      </c>
      <c r="I187" s="33">
        <f>IF(ISBLANK($B187),,COUNTIFS('Respuestas de formulario 1'!$G:$G,$B187,'Respuestas de formulario 1'!$D:$D,I$2))</f>
        <v>0</v>
      </c>
    </row>
    <row r="188" spans="3:9">
      <c r="C188" s="33">
        <f>IF(ISBLANK($B188),,COUNTIF('Respuestas de formulario 1'!$G:$G,$B188))</f>
        <v>0</v>
      </c>
      <c r="D188" s="33">
        <f>IF(ISBLANK($B188),,COUNTIFS('Respuestas de formulario 1'!$G:$G,$B188,'Respuestas de formulario 1'!$D:$D,D$2))</f>
        <v>0</v>
      </c>
      <c r="E188" s="33">
        <f>IF(ISBLANK($B188),,COUNTIFS('Respuestas de formulario 1'!$G:$G,$B188,'Respuestas de formulario 1'!$D:$D,E$2))</f>
        <v>0</v>
      </c>
      <c r="F188" s="33">
        <f>IF(ISBLANK($B188),,COUNTIFS('Respuestas de formulario 1'!$G:$G,$B188,'Respuestas de formulario 1'!$D:$D,F$2))</f>
        <v>0</v>
      </c>
      <c r="G188" s="33">
        <f>IF(ISBLANK($B188),,COUNTIFS('Respuestas de formulario 1'!$G:$G,$B188,'Respuestas de formulario 1'!$D:$D,G$2))</f>
        <v>0</v>
      </c>
      <c r="H188" s="33">
        <f>IF(ISBLANK($B188),,COUNTIFS('Respuestas de formulario 1'!$G:$G,$B188,'Respuestas de formulario 1'!$D:$D,H$2))</f>
        <v>0</v>
      </c>
      <c r="I188" s="33">
        <f>IF(ISBLANK($B188),,COUNTIFS('Respuestas de formulario 1'!$G:$G,$B188,'Respuestas de formulario 1'!$D:$D,I$2))</f>
        <v>0</v>
      </c>
    </row>
    <row r="189" spans="3:9">
      <c r="C189" s="33">
        <f>IF(ISBLANK($B189),,COUNTIF('Respuestas de formulario 1'!$G:$G,$B189))</f>
        <v>0</v>
      </c>
      <c r="D189" s="33">
        <f>IF(ISBLANK($B189),,COUNTIFS('Respuestas de formulario 1'!$G:$G,$B189,'Respuestas de formulario 1'!$D:$D,D$2))</f>
        <v>0</v>
      </c>
      <c r="E189" s="33">
        <f>IF(ISBLANK($B189),,COUNTIFS('Respuestas de formulario 1'!$G:$G,$B189,'Respuestas de formulario 1'!$D:$D,E$2))</f>
        <v>0</v>
      </c>
      <c r="F189" s="33">
        <f>IF(ISBLANK($B189),,COUNTIFS('Respuestas de formulario 1'!$G:$G,$B189,'Respuestas de formulario 1'!$D:$D,F$2))</f>
        <v>0</v>
      </c>
      <c r="G189" s="33">
        <f>IF(ISBLANK($B189),,COUNTIFS('Respuestas de formulario 1'!$G:$G,$B189,'Respuestas de formulario 1'!$D:$D,G$2))</f>
        <v>0</v>
      </c>
      <c r="H189" s="33">
        <f>IF(ISBLANK($B189),,COUNTIFS('Respuestas de formulario 1'!$G:$G,$B189,'Respuestas de formulario 1'!$D:$D,H$2))</f>
        <v>0</v>
      </c>
      <c r="I189" s="33">
        <f>IF(ISBLANK($B189),,COUNTIFS('Respuestas de formulario 1'!$G:$G,$B189,'Respuestas de formulario 1'!$D:$D,I$2))</f>
        <v>0</v>
      </c>
    </row>
    <row r="190" spans="3:9">
      <c r="C190" s="33">
        <f>IF(ISBLANK($B190),,COUNTIF('Respuestas de formulario 1'!$G:$G,$B190))</f>
        <v>0</v>
      </c>
      <c r="D190" s="33">
        <f>IF(ISBLANK($B190),,COUNTIFS('Respuestas de formulario 1'!$G:$G,$B190,'Respuestas de formulario 1'!$D:$D,D$2))</f>
        <v>0</v>
      </c>
      <c r="E190" s="33">
        <f>IF(ISBLANK($B190),,COUNTIFS('Respuestas de formulario 1'!$G:$G,$B190,'Respuestas de formulario 1'!$D:$D,E$2))</f>
        <v>0</v>
      </c>
      <c r="F190" s="33">
        <f>IF(ISBLANK($B190),,COUNTIFS('Respuestas de formulario 1'!$G:$G,$B190,'Respuestas de formulario 1'!$D:$D,F$2))</f>
        <v>0</v>
      </c>
      <c r="G190" s="33">
        <f>IF(ISBLANK($B190),,COUNTIFS('Respuestas de formulario 1'!$G:$G,$B190,'Respuestas de formulario 1'!$D:$D,G$2))</f>
        <v>0</v>
      </c>
      <c r="H190" s="33">
        <f>IF(ISBLANK($B190),,COUNTIFS('Respuestas de formulario 1'!$G:$G,$B190,'Respuestas de formulario 1'!$D:$D,H$2))</f>
        <v>0</v>
      </c>
      <c r="I190" s="33">
        <f>IF(ISBLANK($B190),,COUNTIFS('Respuestas de formulario 1'!$G:$G,$B190,'Respuestas de formulario 1'!$D:$D,I$2))</f>
        <v>0</v>
      </c>
    </row>
    <row r="191" spans="3:9">
      <c r="C191" s="33">
        <f>IF(ISBLANK($B191),,COUNTIF('Respuestas de formulario 1'!$G:$G,$B191))</f>
        <v>0</v>
      </c>
      <c r="D191" s="33">
        <f>IF(ISBLANK($B191),,COUNTIFS('Respuestas de formulario 1'!$G:$G,$B191,'Respuestas de formulario 1'!$D:$D,D$2))</f>
        <v>0</v>
      </c>
      <c r="E191" s="33">
        <f>IF(ISBLANK($B191),,COUNTIFS('Respuestas de formulario 1'!$G:$G,$B191,'Respuestas de formulario 1'!$D:$D,E$2))</f>
        <v>0</v>
      </c>
      <c r="F191" s="33">
        <f>IF(ISBLANK($B191),,COUNTIFS('Respuestas de formulario 1'!$G:$G,$B191,'Respuestas de formulario 1'!$D:$D,F$2))</f>
        <v>0</v>
      </c>
      <c r="G191" s="33">
        <f>IF(ISBLANK($B191),,COUNTIFS('Respuestas de formulario 1'!$G:$G,$B191,'Respuestas de formulario 1'!$D:$D,G$2))</f>
        <v>0</v>
      </c>
      <c r="H191" s="33">
        <f>IF(ISBLANK($B191),,COUNTIFS('Respuestas de formulario 1'!$G:$G,$B191,'Respuestas de formulario 1'!$D:$D,H$2))</f>
        <v>0</v>
      </c>
      <c r="I191" s="33">
        <f>IF(ISBLANK($B191),,COUNTIFS('Respuestas de formulario 1'!$G:$G,$B191,'Respuestas de formulario 1'!$D:$D,I$2))</f>
        <v>0</v>
      </c>
    </row>
    <row r="192" spans="3:9">
      <c r="C192" s="33">
        <f>IF(ISBLANK($B192),,COUNTIF('Respuestas de formulario 1'!$G:$G,$B192))</f>
        <v>0</v>
      </c>
      <c r="D192" s="33">
        <f>IF(ISBLANK($B192),,COUNTIFS('Respuestas de formulario 1'!$G:$G,$B192,'Respuestas de formulario 1'!$D:$D,D$2))</f>
        <v>0</v>
      </c>
      <c r="E192" s="33">
        <f>IF(ISBLANK($B192),,COUNTIFS('Respuestas de formulario 1'!$G:$G,$B192,'Respuestas de formulario 1'!$D:$D,E$2))</f>
        <v>0</v>
      </c>
      <c r="F192" s="33">
        <f>IF(ISBLANK($B192),,COUNTIFS('Respuestas de formulario 1'!$G:$G,$B192,'Respuestas de formulario 1'!$D:$D,F$2))</f>
        <v>0</v>
      </c>
      <c r="G192" s="33">
        <f>IF(ISBLANK($B192),,COUNTIFS('Respuestas de formulario 1'!$G:$G,$B192,'Respuestas de formulario 1'!$D:$D,G$2))</f>
        <v>0</v>
      </c>
      <c r="H192" s="33">
        <f>IF(ISBLANK($B192),,COUNTIFS('Respuestas de formulario 1'!$G:$G,$B192,'Respuestas de formulario 1'!$D:$D,H$2))</f>
        <v>0</v>
      </c>
      <c r="I192" s="33">
        <f>IF(ISBLANK($B192),,COUNTIFS('Respuestas de formulario 1'!$G:$G,$B192,'Respuestas de formulario 1'!$D:$D,I$2))</f>
        <v>0</v>
      </c>
    </row>
    <row r="193" spans="3:9">
      <c r="C193" s="33">
        <f>IF(ISBLANK($B193),,COUNTIF('Respuestas de formulario 1'!$G:$G,$B193))</f>
        <v>0</v>
      </c>
      <c r="D193" s="33">
        <f>IF(ISBLANK($B193),,COUNTIFS('Respuestas de formulario 1'!$G:$G,$B193,'Respuestas de formulario 1'!$D:$D,D$2))</f>
        <v>0</v>
      </c>
      <c r="E193" s="33">
        <f>IF(ISBLANK($B193),,COUNTIFS('Respuestas de formulario 1'!$G:$G,$B193,'Respuestas de formulario 1'!$D:$D,E$2))</f>
        <v>0</v>
      </c>
      <c r="F193" s="33">
        <f>IF(ISBLANK($B193),,COUNTIFS('Respuestas de formulario 1'!$G:$G,$B193,'Respuestas de formulario 1'!$D:$D,F$2))</f>
        <v>0</v>
      </c>
      <c r="G193" s="33">
        <f>IF(ISBLANK($B193),,COUNTIFS('Respuestas de formulario 1'!$G:$G,$B193,'Respuestas de formulario 1'!$D:$D,G$2))</f>
        <v>0</v>
      </c>
      <c r="H193" s="33">
        <f>IF(ISBLANK($B193),,COUNTIFS('Respuestas de formulario 1'!$G:$G,$B193,'Respuestas de formulario 1'!$D:$D,H$2))</f>
        <v>0</v>
      </c>
      <c r="I193" s="33">
        <f>IF(ISBLANK($B193),,COUNTIFS('Respuestas de formulario 1'!$G:$G,$B193,'Respuestas de formulario 1'!$D:$D,I$2))</f>
        <v>0</v>
      </c>
    </row>
    <row r="194" spans="3:9">
      <c r="C194" s="33">
        <f>IF(ISBLANK($B194),,COUNTIF('Respuestas de formulario 1'!$G:$G,$B194))</f>
        <v>0</v>
      </c>
      <c r="D194" s="33">
        <f>IF(ISBLANK($B194),,COUNTIFS('Respuestas de formulario 1'!$G:$G,$B194,'Respuestas de formulario 1'!$D:$D,D$2))</f>
        <v>0</v>
      </c>
      <c r="E194" s="33">
        <f>IF(ISBLANK($B194),,COUNTIFS('Respuestas de formulario 1'!$G:$G,$B194,'Respuestas de formulario 1'!$D:$D,E$2))</f>
        <v>0</v>
      </c>
      <c r="F194" s="33">
        <f>IF(ISBLANK($B194),,COUNTIFS('Respuestas de formulario 1'!$G:$G,$B194,'Respuestas de formulario 1'!$D:$D,F$2))</f>
        <v>0</v>
      </c>
      <c r="G194" s="33">
        <f>IF(ISBLANK($B194),,COUNTIFS('Respuestas de formulario 1'!$G:$G,$B194,'Respuestas de formulario 1'!$D:$D,G$2))</f>
        <v>0</v>
      </c>
      <c r="H194" s="33">
        <f>IF(ISBLANK($B194),,COUNTIFS('Respuestas de formulario 1'!$G:$G,$B194,'Respuestas de formulario 1'!$D:$D,H$2))</f>
        <v>0</v>
      </c>
      <c r="I194" s="33">
        <f>IF(ISBLANK($B194),,COUNTIFS('Respuestas de formulario 1'!$G:$G,$B194,'Respuestas de formulario 1'!$D:$D,I$2))</f>
        <v>0</v>
      </c>
    </row>
    <row r="195" spans="3:9">
      <c r="C195" s="33">
        <f>IF(ISBLANK($B195),,COUNTIF('Respuestas de formulario 1'!$G:$G,$B195))</f>
        <v>0</v>
      </c>
      <c r="D195" s="33">
        <f>IF(ISBLANK($B195),,COUNTIFS('Respuestas de formulario 1'!$G:$G,$B195,'Respuestas de formulario 1'!$D:$D,D$2))</f>
        <v>0</v>
      </c>
      <c r="E195" s="33">
        <f>IF(ISBLANK($B195),,COUNTIFS('Respuestas de formulario 1'!$G:$G,$B195,'Respuestas de formulario 1'!$D:$D,E$2))</f>
        <v>0</v>
      </c>
      <c r="F195" s="33">
        <f>IF(ISBLANK($B195),,COUNTIFS('Respuestas de formulario 1'!$G:$G,$B195,'Respuestas de formulario 1'!$D:$D,F$2))</f>
        <v>0</v>
      </c>
      <c r="G195" s="33">
        <f>IF(ISBLANK($B195),,COUNTIFS('Respuestas de formulario 1'!$G:$G,$B195,'Respuestas de formulario 1'!$D:$D,G$2))</f>
        <v>0</v>
      </c>
      <c r="H195" s="33">
        <f>IF(ISBLANK($B195),,COUNTIFS('Respuestas de formulario 1'!$G:$G,$B195,'Respuestas de formulario 1'!$D:$D,H$2))</f>
        <v>0</v>
      </c>
      <c r="I195" s="33">
        <f>IF(ISBLANK($B195),,COUNTIFS('Respuestas de formulario 1'!$G:$G,$B195,'Respuestas de formulario 1'!$D:$D,I$2))</f>
        <v>0</v>
      </c>
    </row>
    <row r="196" spans="3:9">
      <c r="C196" s="33">
        <f>IF(ISBLANK($B196),,COUNTIF('Respuestas de formulario 1'!$G:$G,$B196))</f>
        <v>0</v>
      </c>
      <c r="D196" s="33">
        <f>IF(ISBLANK($B196),,COUNTIFS('Respuestas de formulario 1'!$G:$G,$B196,'Respuestas de formulario 1'!$D:$D,D$2))</f>
        <v>0</v>
      </c>
      <c r="E196" s="33">
        <f>IF(ISBLANK($B196),,COUNTIFS('Respuestas de formulario 1'!$G:$G,$B196,'Respuestas de formulario 1'!$D:$D,E$2))</f>
        <v>0</v>
      </c>
      <c r="F196" s="33">
        <f>IF(ISBLANK($B196),,COUNTIFS('Respuestas de formulario 1'!$G:$G,$B196,'Respuestas de formulario 1'!$D:$D,F$2))</f>
        <v>0</v>
      </c>
      <c r="G196" s="33">
        <f>IF(ISBLANK($B196),,COUNTIFS('Respuestas de formulario 1'!$G:$G,$B196,'Respuestas de formulario 1'!$D:$D,G$2))</f>
        <v>0</v>
      </c>
      <c r="H196" s="33">
        <f>IF(ISBLANK($B196),,COUNTIFS('Respuestas de formulario 1'!$G:$G,$B196,'Respuestas de formulario 1'!$D:$D,H$2))</f>
        <v>0</v>
      </c>
      <c r="I196" s="33">
        <f>IF(ISBLANK($B196),,COUNTIFS('Respuestas de formulario 1'!$G:$G,$B196,'Respuestas de formulario 1'!$D:$D,I$2))</f>
        <v>0</v>
      </c>
    </row>
    <row r="197" spans="3:9">
      <c r="C197" s="33">
        <f>IF(ISBLANK($B197),,COUNTIF('Respuestas de formulario 1'!$G:$G,$B197))</f>
        <v>0</v>
      </c>
      <c r="D197" s="33">
        <f>IF(ISBLANK($B197),,COUNTIFS('Respuestas de formulario 1'!$G:$G,$B197,'Respuestas de formulario 1'!$D:$D,D$2))</f>
        <v>0</v>
      </c>
      <c r="E197" s="33">
        <f>IF(ISBLANK($B197),,COUNTIFS('Respuestas de formulario 1'!$G:$G,$B197,'Respuestas de formulario 1'!$D:$D,E$2))</f>
        <v>0</v>
      </c>
      <c r="F197" s="33">
        <f>IF(ISBLANK($B197),,COUNTIFS('Respuestas de formulario 1'!$G:$G,$B197,'Respuestas de formulario 1'!$D:$D,F$2))</f>
        <v>0</v>
      </c>
      <c r="G197" s="33">
        <f>IF(ISBLANK($B197),,COUNTIFS('Respuestas de formulario 1'!$G:$G,$B197,'Respuestas de formulario 1'!$D:$D,G$2))</f>
        <v>0</v>
      </c>
      <c r="H197" s="33">
        <f>IF(ISBLANK($B197),,COUNTIFS('Respuestas de formulario 1'!$G:$G,$B197,'Respuestas de formulario 1'!$D:$D,H$2))</f>
        <v>0</v>
      </c>
      <c r="I197" s="33">
        <f>IF(ISBLANK($B197),,COUNTIFS('Respuestas de formulario 1'!$G:$G,$B197,'Respuestas de formulario 1'!$D:$D,I$2))</f>
        <v>0</v>
      </c>
    </row>
    <row r="198" spans="3:9">
      <c r="C198" s="33">
        <f>IF(ISBLANK($B198),,COUNTIF('Respuestas de formulario 1'!$G:$G,$B198))</f>
        <v>0</v>
      </c>
      <c r="D198" s="33">
        <f>IF(ISBLANK($B198),,COUNTIFS('Respuestas de formulario 1'!$G:$G,$B198,'Respuestas de formulario 1'!$D:$D,D$2))</f>
        <v>0</v>
      </c>
      <c r="E198" s="33">
        <f>IF(ISBLANK($B198),,COUNTIFS('Respuestas de formulario 1'!$G:$G,$B198,'Respuestas de formulario 1'!$D:$D,E$2))</f>
        <v>0</v>
      </c>
      <c r="F198" s="33">
        <f>IF(ISBLANK($B198),,COUNTIFS('Respuestas de formulario 1'!$G:$G,$B198,'Respuestas de formulario 1'!$D:$D,F$2))</f>
        <v>0</v>
      </c>
      <c r="G198" s="33">
        <f>IF(ISBLANK($B198),,COUNTIFS('Respuestas de formulario 1'!$G:$G,$B198,'Respuestas de formulario 1'!$D:$D,G$2))</f>
        <v>0</v>
      </c>
      <c r="H198" s="33">
        <f>IF(ISBLANK($B198),,COUNTIFS('Respuestas de formulario 1'!$G:$G,$B198,'Respuestas de formulario 1'!$D:$D,H$2))</f>
        <v>0</v>
      </c>
      <c r="I198" s="33">
        <f>IF(ISBLANK($B198),,COUNTIFS('Respuestas de formulario 1'!$G:$G,$B198,'Respuestas de formulario 1'!$D:$D,I$2))</f>
        <v>0</v>
      </c>
    </row>
    <row r="199" spans="3:9">
      <c r="C199" s="33">
        <f>IF(ISBLANK($B199),,COUNTIF('Respuestas de formulario 1'!$G:$G,$B199))</f>
        <v>0</v>
      </c>
      <c r="D199" s="33">
        <f>IF(ISBLANK($B199),,COUNTIFS('Respuestas de formulario 1'!$G:$G,$B199,'Respuestas de formulario 1'!$D:$D,D$2))</f>
        <v>0</v>
      </c>
      <c r="E199" s="33">
        <f>IF(ISBLANK($B199),,COUNTIFS('Respuestas de formulario 1'!$G:$G,$B199,'Respuestas de formulario 1'!$D:$D,E$2))</f>
        <v>0</v>
      </c>
      <c r="F199" s="33">
        <f>IF(ISBLANK($B199),,COUNTIFS('Respuestas de formulario 1'!$G:$G,$B199,'Respuestas de formulario 1'!$D:$D,F$2))</f>
        <v>0</v>
      </c>
      <c r="G199" s="33">
        <f>IF(ISBLANK($B199),,COUNTIFS('Respuestas de formulario 1'!$G:$G,$B199,'Respuestas de formulario 1'!$D:$D,G$2))</f>
        <v>0</v>
      </c>
      <c r="H199" s="33">
        <f>IF(ISBLANK($B199),,COUNTIFS('Respuestas de formulario 1'!$G:$G,$B199,'Respuestas de formulario 1'!$D:$D,H$2))</f>
        <v>0</v>
      </c>
      <c r="I199" s="33">
        <f>IF(ISBLANK($B199),,COUNTIFS('Respuestas de formulario 1'!$G:$G,$B199,'Respuestas de formulario 1'!$D:$D,I$2))</f>
        <v>0</v>
      </c>
    </row>
    <row r="200" spans="3:9">
      <c r="C200" s="33">
        <f>IF(ISBLANK($B200),,COUNTIF('Respuestas de formulario 1'!$G:$G,$B200))</f>
        <v>0</v>
      </c>
      <c r="D200" s="33">
        <f>IF(ISBLANK($B200),,COUNTIFS('Respuestas de formulario 1'!$G:$G,$B200,'Respuestas de formulario 1'!$D:$D,D$2))</f>
        <v>0</v>
      </c>
      <c r="E200" s="33">
        <f>IF(ISBLANK($B200),,COUNTIFS('Respuestas de formulario 1'!$G:$G,$B200,'Respuestas de formulario 1'!$D:$D,E$2))</f>
        <v>0</v>
      </c>
      <c r="F200" s="33">
        <f>IF(ISBLANK($B200),,COUNTIFS('Respuestas de formulario 1'!$G:$G,$B200,'Respuestas de formulario 1'!$D:$D,F$2))</f>
        <v>0</v>
      </c>
      <c r="G200" s="33">
        <f>IF(ISBLANK($B200),,COUNTIFS('Respuestas de formulario 1'!$G:$G,$B200,'Respuestas de formulario 1'!$D:$D,G$2))</f>
        <v>0</v>
      </c>
      <c r="H200" s="33">
        <f>IF(ISBLANK($B200),,COUNTIFS('Respuestas de formulario 1'!$G:$G,$B200,'Respuestas de formulario 1'!$D:$D,H$2))</f>
        <v>0</v>
      </c>
      <c r="I200" s="33">
        <f>IF(ISBLANK($B200),,COUNTIFS('Respuestas de formulario 1'!$G:$G,$B200,'Respuestas de formulario 1'!$D:$D,I$2))</f>
        <v>0</v>
      </c>
    </row>
  </sheetData>
  <conditionalFormatting sqref="B15:B1001">
    <cfRule type="expression" dxfId="0" priority="1">
      <formula>COUNTIF(B15:B1001,B15)&gt;1</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Gráficos</vt:lpstr>
      </vt:variant>
      <vt:variant>
        <vt:i4>3</vt:i4>
      </vt:variant>
    </vt:vector>
  </HeadingPairs>
  <TitlesOfParts>
    <vt:vector size="6" baseType="lpstr">
      <vt:lpstr>Respuestas de formulario 1</vt:lpstr>
      <vt:lpstr>Reporte Historico por mes</vt:lpstr>
      <vt:lpstr>--DATA--</vt:lpstr>
      <vt:lpstr>Carga de trabajo de Equipo por </vt:lpstr>
      <vt:lpstr>Estado de proyectos de la UCIC</vt:lpstr>
      <vt:lpstr>Proyectos por Área y por Estado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Alejandra Ordonez Diaz</dc:creator>
  <cp:lastModifiedBy>Maria Alejandra Ordonez Diaz</cp:lastModifiedBy>
  <dcterms:modified xsi:type="dcterms:W3CDTF">2022-09-06T14:55:38Z</dcterms:modified>
</cp:coreProperties>
</file>